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236" yWindow="63716" windowWidth="35180" windowHeight="23520" activeTab="0"/>
  </bookViews>
  <sheets>
    <sheet name="EcoCut" sheetId="1" r:id="rId1"/>
  </sheets>
  <definedNames/>
  <calcPr fullCalcOnLoad="1"/>
</workbook>
</file>

<file path=xl/comments1.xml><?xml version="1.0" encoding="utf-8"?>
<comments xmlns="http://schemas.openxmlformats.org/spreadsheetml/2006/main">
  <authors>
    <author>robrown</author>
  </authors>
  <commentList>
    <comment ref="A8" authorId="0">
      <text>
        <r>
          <rPr>
            <b/>
            <sz val="8"/>
            <rFont val="Tahoma"/>
            <family val="0"/>
          </rPr>
          <t>Machine burdern rate in dollars per hour.
Example: $60.00</t>
        </r>
        <r>
          <rPr>
            <sz val="8"/>
            <rFont val="Tahoma"/>
            <family val="0"/>
          </rPr>
          <t xml:space="preserve">
</t>
        </r>
      </text>
    </comment>
    <comment ref="A13" authorId="0">
      <text>
        <r>
          <rPr>
            <b/>
            <sz val="8"/>
            <rFont val="Tahoma"/>
            <family val="0"/>
          </rPr>
          <t>EcoCut insert item number.
Example: XCET 09T304FN-27P H216T or 11038881</t>
        </r>
        <r>
          <rPr>
            <sz val="8"/>
            <rFont val="Tahoma"/>
            <family val="0"/>
          </rPr>
          <t xml:space="preserve">
</t>
        </r>
      </text>
    </comment>
    <comment ref="A15" authorId="0">
      <text>
        <r>
          <rPr>
            <b/>
            <sz val="8"/>
            <rFont val="Tahoma"/>
            <family val="0"/>
          </rPr>
          <t>Cost in dollars of EcoCut insert.
Example: $17.00</t>
        </r>
        <r>
          <rPr>
            <sz val="8"/>
            <rFont val="Tahoma"/>
            <family val="0"/>
          </rPr>
          <t xml:space="preserve">
</t>
        </r>
      </text>
    </comment>
    <comment ref="A14" authorId="0">
      <text>
        <r>
          <rPr>
            <b/>
            <sz val="8"/>
            <rFont val="Tahoma"/>
            <family val="0"/>
          </rPr>
          <t>Number of inserts required for step.
Example: 2</t>
        </r>
        <r>
          <rPr>
            <sz val="8"/>
            <rFont val="Tahoma"/>
            <family val="0"/>
          </rPr>
          <t xml:space="preserve">
</t>
        </r>
      </text>
    </comment>
    <comment ref="A16" authorId="0">
      <text>
        <r>
          <rPr>
            <b/>
            <sz val="8"/>
            <rFont val="Tahoma"/>
            <family val="0"/>
          </rPr>
          <t>Number of parts processed with EcoCut insert per index. 
Example: 1000</t>
        </r>
        <r>
          <rPr>
            <sz val="8"/>
            <rFont val="Tahoma"/>
            <family val="0"/>
          </rPr>
          <t xml:space="preserve">
</t>
        </r>
      </text>
    </comment>
    <comment ref="A18" authorId="0">
      <text>
        <r>
          <rPr>
            <b/>
            <sz val="8"/>
            <rFont val="Tahoma"/>
            <family val="0"/>
          </rPr>
          <t>Depth or length of cut in inches.
Example: 1.25</t>
        </r>
        <r>
          <rPr>
            <sz val="8"/>
            <rFont val="Tahoma"/>
            <family val="0"/>
          </rPr>
          <t xml:space="preserve">
</t>
        </r>
      </text>
    </comment>
    <comment ref="A19" authorId="0">
      <text>
        <r>
          <rPr>
            <b/>
            <sz val="8"/>
            <rFont val="Tahoma"/>
            <family val="0"/>
          </rPr>
          <t>Total holes processed per insert (Insert Life x Number of Indexes).
Auto calculation.</t>
        </r>
        <r>
          <rPr>
            <sz val="8"/>
            <rFont val="Tahoma"/>
            <family val="0"/>
          </rPr>
          <t xml:space="preserve">
</t>
        </r>
      </text>
    </comment>
    <comment ref="A20" authorId="0">
      <text>
        <r>
          <rPr>
            <b/>
            <sz val="8"/>
            <rFont val="Tahoma"/>
            <family val="0"/>
          </rPr>
          <t>Total minutes of life.
Auto calculation.</t>
        </r>
        <r>
          <rPr>
            <sz val="8"/>
            <rFont val="Tahoma"/>
            <family val="0"/>
          </rPr>
          <t xml:space="preserve">
</t>
        </r>
      </text>
    </comment>
    <comment ref="A21" authorId="0">
      <text>
        <r>
          <rPr>
            <b/>
            <sz val="8"/>
            <rFont val="Tahoma"/>
            <family val="0"/>
          </rPr>
          <t>Down time in minutes to change tool.
Example: 5</t>
        </r>
        <r>
          <rPr>
            <sz val="8"/>
            <rFont val="Tahoma"/>
            <family val="0"/>
          </rPr>
          <t xml:space="preserve">
</t>
        </r>
      </text>
    </comment>
    <comment ref="A22" authorId="0">
      <text>
        <r>
          <rPr>
            <b/>
            <sz val="8"/>
            <rFont val="Tahoma"/>
            <family val="0"/>
          </rPr>
          <t>EcoCut holder item number.
Example: EC 18L-1.5D 09-E or 11065099</t>
        </r>
        <r>
          <rPr>
            <sz val="8"/>
            <rFont val="Tahoma"/>
            <family val="0"/>
          </rPr>
          <t xml:space="preserve">
</t>
        </r>
      </text>
    </comment>
    <comment ref="A23" authorId="0">
      <text>
        <r>
          <rPr>
            <b/>
            <sz val="8"/>
            <rFont val="Tahoma"/>
            <family val="0"/>
          </rPr>
          <t>Cost in dollars for EcoCut holder.
Example: $185.00</t>
        </r>
        <r>
          <rPr>
            <sz val="8"/>
            <rFont val="Tahoma"/>
            <family val="0"/>
          </rPr>
          <t xml:space="preserve">
</t>
        </r>
      </text>
    </comment>
    <comment ref="A24" authorId="0">
      <text>
        <r>
          <rPr>
            <b/>
            <sz val="8"/>
            <rFont val="Tahoma"/>
            <family val="0"/>
          </rPr>
          <t>Number of tool changes before holder needs replaced.
Example: 20</t>
        </r>
        <r>
          <rPr>
            <sz val="8"/>
            <rFont val="Tahoma"/>
            <family val="0"/>
          </rPr>
          <t xml:space="preserve">
</t>
        </r>
      </text>
    </comment>
    <comment ref="A25" authorId="0">
      <text>
        <r>
          <rPr>
            <b/>
            <sz val="8"/>
            <rFont val="Tahoma"/>
            <family val="0"/>
          </rPr>
          <t>Diameter of hole or workpiece in inches.
Example: 1.25</t>
        </r>
        <r>
          <rPr>
            <sz val="8"/>
            <rFont val="Tahoma"/>
            <family val="0"/>
          </rPr>
          <t xml:space="preserve">
</t>
        </r>
      </text>
    </comment>
    <comment ref="A26" authorId="0">
      <text>
        <r>
          <rPr>
            <b/>
            <sz val="8"/>
            <rFont val="Tahoma"/>
            <family val="0"/>
          </rPr>
          <t>Select data entry for SFM or RPM using grey pull down box. You must click in this field to make selection.</t>
        </r>
        <r>
          <rPr>
            <sz val="8"/>
            <rFont val="Tahoma"/>
            <family val="0"/>
          </rPr>
          <t xml:space="preserve">
</t>
        </r>
      </text>
    </comment>
    <comment ref="A27" authorId="0">
      <text>
        <r>
          <rPr>
            <b/>
            <sz val="8"/>
            <rFont val="Tahoma"/>
            <family val="0"/>
          </rPr>
          <t>Auto calculation of either RPM or SFM, depending on selection made above.</t>
        </r>
        <r>
          <rPr>
            <sz val="8"/>
            <rFont val="Tahoma"/>
            <family val="0"/>
          </rPr>
          <t xml:space="preserve">
</t>
        </r>
      </text>
    </comment>
    <comment ref="A28" authorId="0">
      <text>
        <r>
          <rPr>
            <b/>
            <sz val="8"/>
            <rFont val="Tahoma"/>
            <family val="0"/>
          </rPr>
          <t>Inches per Revolution feed rate.
Example: .010</t>
        </r>
        <r>
          <rPr>
            <sz val="8"/>
            <rFont val="Tahoma"/>
            <family val="0"/>
          </rPr>
          <t xml:space="preserve">
</t>
        </r>
      </text>
    </comment>
    <comment ref="A29" authorId="0">
      <text>
        <r>
          <rPr>
            <b/>
            <sz val="8"/>
            <rFont val="Tahoma"/>
            <family val="0"/>
          </rPr>
          <t>Inch per Minute penetration rate.
Auto calculation.</t>
        </r>
        <r>
          <rPr>
            <sz val="8"/>
            <rFont val="Tahoma"/>
            <family val="0"/>
          </rPr>
          <t xml:space="preserve">
</t>
        </r>
      </text>
    </comment>
    <comment ref="A33" authorId="0">
      <text>
        <r>
          <rPr>
            <b/>
            <sz val="8"/>
            <rFont val="Tahoma"/>
            <family val="0"/>
          </rPr>
          <t>Time in seconds to complete operation.
Auto calculation.</t>
        </r>
        <r>
          <rPr>
            <sz val="8"/>
            <rFont val="Tahoma"/>
            <family val="0"/>
          </rPr>
          <t xml:space="preserve">
</t>
        </r>
      </text>
    </comment>
    <comment ref="A34" authorId="0">
      <text>
        <r>
          <rPr>
            <b/>
            <sz val="8"/>
            <rFont val="Tahoma"/>
            <family val="0"/>
          </rPr>
          <t>Cost of process time based on Machine $ Hour.
Auto calculation.</t>
        </r>
        <r>
          <rPr>
            <sz val="8"/>
            <rFont val="Tahoma"/>
            <family val="0"/>
          </rPr>
          <t xml:space="preserve">
</t>
        </r>
      </text>
    </comment>
    <comment ref="A35" authorId="0">
      <text>
        <r>
          <rPr>
            <b/>
            <sz val="8"/>
            <rFont val="Tahoma"/>
            <family val="0"/>
          </rPr>
          <t>Cost of tooling per hole based on sum of insert and holder cost.
Auto calculation.</t>
        </r>
        <r>
          <rPr>
            <sz val="8"/>
            <rFont val="Tahoma"/>
            <family val="0"/>
          </rPr>
          <t xml:space="preserve">
</t>
        </r>
      </text>
    </comment>
    <comment ref="A36" authorId="0">
      <text>
        <r>
          <rPr>
            <b/>
            <sz val="8"/>
            <rFont val="Tahoma"/>
            <family val="0"/>
          </rPr>
          <t>Sum of process and tooling cost.
Auto calculation.</t>
        </r>
        <r>
          <rPr>
            <sz val="8"/>
            <rFont val="Tahoma"/>
            <family val="0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0"/>
          </rPr>
          <t>EcoCut insert item number.
Example: XCET 09T304FN-27P H216T or 11038881</t>
        </r>
        <r>
          <rPr>
            <sz val="8"/>
            <rFont val="Tahoma"/>
            <family val="0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0"/>
          </rPr>
          <t>Number of inserts required for step.
Example: 2</t>
        </r>
        <r>
          <rPr>
            <sz val="8"/>
            <rFont val="Tahoma"/>
            <family val="0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0"/>
          </rPr>
          <t>Cost in dollars of EcoCut insert.
Example: $17.00</t>
        </r>
        <r>
          <rPr>
            <sz val="8"/>
            <rFont val="Tahoma"/>
            <family val="0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0"/>
          </rPr>
          <t>Number of parts processed with EcoCut insert per index. 
Example: 1000</t>
        </r>
        <r>
          <rPr>
            <sz val="8"/>
            <rFont val="Tahoma"/>
            <family val="0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0"/>
          </rPr>
          <t>Number of cutting edges on EcoCut insert.
Example: 2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8"/>
            <rFont val="Tahoma"/>
            <family val="0"/>
          </rPr>
          <t>Number of cutting edges on EcoCut insert.
Example: 2</t>
        </r>
        <r>
          <rPr>
            <sz val="8"/>
            <rFont val="Tahoma"/>
            <family val="0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0"/>
          </rPr>
          <t>Total holes processed per insert (Insert Life x Number of Indexes).
Auto calculation.</t>
        </r>
        <r>
          <rPr>
            <sz val="8"/>
            <rFont val="Tahoma"/>
            <family val="0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0"/>
          </rPr>
          <t>Depth or length of cut in inches.
Example: 1.25</t>
        </r>
        <r>
          <rPr>
            <sz val="8"/>
            <rFont val="Tahoma"/>
            <family val="0"/>
          </rPr>
          <t xml:space="preserve">
</t>
        </r>
      </text>
    </comment>
    <comment ref="E26" authorId="0">
      <text>
        <r>
          <rPr>
            <b/>
            <sz val="8"/>
            <rFont val="Tahoma"/>
            <family val="0"/>
          </rPr>
          <t>Select data entry for SFM or RPM using grey pull down box. You must click in this field to make selection.</t>
        </r>
        <r>
          <rPr>
            <sz val="8"/>
            <rFont val="Tahoma"/>
            <family val="0"/>
          </rPr>
          <t xml:space="preserve">
</t>
        </r>
      </text>
    </comment>
    <comment ref="I26" authorId="0">
      <text>
        <r>
          <rPr>
            <b/>
            <sz val="8"/>
            <rFont val="Tahoma"/>
            <family val="0"/>
          </rPr>
          <t>Select data entry for SFM or RPM using grey pull down box. You must click in this field to make selection.</t>
        </r>
        <r>
          <rPr>
            <sz val="8"/>
            <rFont val="Tahoma"/>
            <family val="0"/>
          </rPr>
          <t xml:space="preserve">
</t>
        </r>
      </text>
    </comment>
    <comment ref="M26" authorId="0">
      <text>
        <r>
          <rPr>
            <b/>
            <sz val="8"/>
            <rFont val="Tahoma"/>
            <family val="0"/>
          </rPr>
          <t>Select data entry for SFM or RPM using grey pull down box. You must click in this field to make selection.</t>
        </r>
        <r>
          <rPr>
            <sz val="8"/>
            <rFont val="Tahoma"/>
            <family val="0"/>
          </rPr>
          <t xml:space="preserve">
</t>
        </r>
      </text>
    </comment>
    <comment ref="E27" authorId="0">
      <text>
        <r>
          <rPr>
            <b/>
            <sz val="8"/>
            <rFont val="Tahoma"/>
            <family val="0"/>
          </rPr>
          <t>Auto calculation of either RPM or SFM, depending on selection made above.</t>
        </r>
        <r>
          <rPr>
            <sz val="8"/>
            <rFont val="Tahoma"/>
            <family val="0"/>
          </rPr>
          <t xml:space="preserve">
</t>
        </r>
      </text>
    </comment>
    <comment ref="I27" authorId="0">
      <text>
        <r>
          <rPr>
            <b/>
            <sz val="8"/>
            <rFont val="Tahoma"/>
            <family val="0"/>
          </rPr>
          <t>Auto calculation of either RPM or SFM, depending on selection made above.</t>
        </r>
        <r>
          <rPr>
            <sz val="8"/>
            <rFont val="Tahoma"/>
            <family val="0"/>
          </rPr>
          <t xml:space="preserve">
</t>
        </r>
      </text>
    </comment>
    <comment ref="M27" authorId="0">
      <text>
        <r>
          <rPr>
            <b/>
            <sz val="8"/>
            <rFont val="Tahoma"/>
            <family val="0"/>
          </rPr>
          <t>Auto calculation of either RPM or SFM, depending on selection made above.</t>
        </r>
      </text>
    </comment>
    <comment ref="E28" authorId="0">
      <text>
        <r>
          <rPr>
            <b/>
            <sz val="8"/>
            <rFont val="Tahoma"/>
            <family val="0"/>
          </rPr>
          <t>Inches per Revolution feed rate.
Example: .010</t>
        </r>
        <r>
          <rPr>
            <sz val="8"/>
            <rFont val="Tahoma"/>
            <family val="0"/>
          </rPr>
          <t xml:space="preserve">
</t>
        </r>
      </text>
    </comment>
    <comment ref="I28" authorId="0">
      <text>
        <r>
          <rPr>
            <b/>
            <sz val="8"/>
            <rFont val="Tahoma"/>
            <family val="0"/>
          </rPr>
          <t>Inches per Revolution feed rate.
Example: .010</t>
        </r>
        <r>
          <rPr>
            <sz val="8"/>
            <rFont val="Tahoma"/>
            <family val="0"/>
          </rPr>
          <t xml:space="preserve">
</t>
        </r>
      </text>
    </comment>
    <comment ref="M28" authorId="0">
      <text>
        <r>
          <rPr>
            <b/>
            <sz val="8"/>
            <rFont val="Tahoma"/>
            <family val="0"/>
          </rPr>
          <t>Inches per Revolution feed rate.
Example: .010</t>
        </r>
        <r>
          <rPr>
            <sz val="8"/>
            <rFont val="Tahoma"/>
            <family val="0"/>
          </rPr>
          <t xml:space="preserve">
</t>
        </r>
      </text>
    </comment>
    <comment ref="E29" authorId="0">
      <text>
        <r>
          <rPr>
            <b/>
            <sz val="8"/>
            <rFont val="Tahoma"/>
            <family val="0"/>
          </rPr>
          <t>Inch per Minute penetration rate.
Auto calculation.</t>
        </r>
        <r>
          <rPr>
            <sz val="8"/>
            <rFont val="Tahoma"/>
            <family val="0"/>
          </rPr>
          <t xml:space="preserve">
</t>
        </r>
      </text>
    </comment>
    <comment ref="I29" authorId="0">
      <text>
        <r>
          <rPr>
            <b/>
            <sz val="8"/>
            <rFont val="Tahoma"/>
            <family val="0"/>
          </rPr>
          <t>Inch per Minute penetration rate.
Auto calculation.</t>
        </r>
        <r>
          <rPr>
            <sz val="8"/>
            <rFont val="Tahoma"/>
            <family val="0"/>
          </rPr>
          <t xml:space="preserve">
</t>
        </r>
      </text>
    </comment>
    <comment ref="M29" authorId="0">
      <text>
        <r>
          <rPr>
            <b/>
            <sz val="8"/>
            <rFont val="Tahoma"/>
            <family val="0"/>
          </rPr>
          <t>Inch per Minute penetration rate.
Auto calculation.</t>
        </r>
        <r>
          <rPr>
            <sz val="8"/>
            <rFont val="Tahoma"/>
            <family val="0"/>
          </rPr>
          <t xml:space="preserve">
</t>
        </r>
      </text>
    </comment>
    <comment ref="A31" authorId="0">
      <text>
        <r>
          <rPr>
            <b/>
            <sz val="8"/>
            <rFont val="Tahoma"/>
            <family val="0"/>
          </rPr>
          <t>Number of passes required to complete operation.
Example: 2</t>
        </r>
        <r>
          <rPr>
            <sz val="8"/>
            <rFont val="Tahoma"/>
            <family val="0"/>
          </rPr>
          <t xml:space="preserve">
</t>
        </r>
      </text>
    </comment>
    <comment ref="E31" authorId="0">
      <text>
        <r>
          <rPr>
            <b/>
            <sz val="8"/>
            <rFont val="Tahoma"/>
            <family val="0"/>
          </rPr>
          <t>Number of passes required to complete operation.
Example: 2</t>
        </r>
        <r>
          <rPr>
            <sz val="8"/>
            <rFont val="Tahoma"/>
            <family val="0"/>
          </rPr>
          <t xml:space="preserve">
</t>
        </r>
      </text>
    </comment>
    <comment ref="I31" authorId="0">
      <text>
        <r>
          <rPr>
            <b/>
            <sz val="8"/>
            <rFont val="Tahoma"/>
            <family val="0"/>
          </rPr>
          <t>Number of passes required to complete operation.
Example: 2</t>
        </r>
        <r>
          <rPr>
            <sz val="8"/>
            <rFont val="Tahoma"/>
            <family val="0"/>
          </rPr>
          <t xml:space="preserve">
</t>
        </r>
      </text>
    </comment>
    <comment ref="M31" authorId="0">
      <text>
        <r>
          <rPr>
            <b/>
            <sz val="8"/>
            <rFont val="Tahoma"/>
            <family val="0"/>
          </rPr>
          <t>Number of passes required to complete operation.
Example: 2</t>
        </r>
        <r>
          <rPr>
            <sz val="8"/>
            <rFont val="Tahoma"/>
            <family val="0"/>
          </rPr>
          <t xml:space="preserve">
</t>
        </r>
      </text>
    </comment>
    <comment ref="A63" authorId="0">
      <text>
        <r>
          <rPr>
            <b/>
            <sz val="8"/>
            <rFont val="Tahoma"/>
            <family val="0"/>
          </rPr>
          <t>Number of passes required to complete operation.
Example: 2</t>
        </r>
        <r>
          <rPr>
            <sz val="8"/>
            <rFont val="Tahoma"/>
            <family val="0"/>
          </rPr>
          <t xml:space="preserve">
</t>
        </r>
      </text>
    </comment>
    <comment ref="E63" authorId="0">
      <text>
        <r>
          <rPr>
            <b/>
            <sz val="8"/>
            <rFont val="Tahoma"/>
            <family val="0"/>
          </rPr>
          <t>Number of passes required to complete operation.
Example: 2</t>
        </r>
        <r>
          <rPr>
            <sz val="8"/>
            <rFont val="Tahoma"/>
            <family val="0"/>
          </rPr>
          <t xml:space="preserve">
</t>
        </r>
      </text>
    </comment>
    <comment ref="I63" authorId="0">
      <text>
        <r>
          <rPr>
            <b/>
            <sz val="8"/>
            <rFont val="Tahoma"/>
            <family val="0"/>
          </rPr>
          <t>Number of passes required to complete operation.
Example: 2</t>
        </r>
        <r>
          <rPr>
            <sz val="8"/>
            <rFont val="Tahoma"/>
            <family val="0"/>
          </rPr>
          <t xml:space="preserve">
</t>
        </r>
      </text>
    </comment>
    <comment ref="M63" authorId="0">
      <text>
        <r>
          <rPr>
            <b/>
            <sz val="8"/>
            <rFont val="Tahoma"/>
            <family val="0"/>
          </rPr>
          <t>Number of passes required to complete operation.
Example: 2</t>
        </r>
        <r>
          <rPr>
            <sz val="8"/>
            <rFont val="Tahoma"/>
            <family val="0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0"/>
          </rPr>
          <t>Total minutes of life.
Auto calculation.</t>
        </r>
        <r>
          <rPr>
            <sz val="8"/>
            <rFont val="Tahoma"/>
            <family val="0"/>
          </rPr>
          <t xml:space="preserve">
</t>
        </r>
      </text>
    </comment>
    <comment ref="E21" authorId="0">
      <text>
        <r>
          <rPr>
            <b/>
            <sz val="8"/>
            <rFont val="Tahoma"/>
            <family val="0"/>
          </rPr>
          <t>Down time in minutes to change tool.
Example: 5</t>
        </r>
        <r>
          <rPr>
            <sz val="8"/>
            <rFont val="Tahoma"/>
            <family val="0"/>
          </rPr>
          <t xml:space="preserve">
</t>
        </r>
      </text>
    </comment>
    <comment ref="E22" authorId="0">
      <text>
        <r>
          <rPr>
            <b/>
            <sz val="8"/>
            <rFont val="Tahoma"/>
            <family val="0"/>
          </rPr>
          <t>EcoCut holder item number.
Example: EC 18L-1.5D 09-E or 11065099</t>
        </r>
        <r>
          <rPr>
            <sz val="8"/>
            <rFont val="Tahoma"/>
            <family val="0"/>
          </rPr>
          <t xml:space="preserve">
</t>
        </r>
      </text>
    </comment>
    <comment ref="E23" authorId="0">
      <text>
        <r>
          <rPr>
            <b/>
            <sz val="8"/>
            <rFont val="Tahoma"/>
            <family val="0"/>
          </rPr>
          <t>Cost in dollars for EcoCut holder.
Example: $185.00</t>
        </r>
        <r>
          <rPr>
            <sz val="8"/>
            <rFont val="Tahoma"/>
            <family val="0"/>
          </rPr>
          <t xml:space="preserve">
</t>
        </r>
      </text>
    </comment>
    <comment ref="E24" authorId="0">
      <text>
        <r>
          <rPr>
            <b/>
            <sz val="8"/>
            <rFont val="Tahoma"/>
            <family val="0"/>
          </rPr>
          <t>Number of tool changes before holder needs replaced.
Example: 20</t>
        </r>
        <r>
          <rPr>
            <sz val="8"/>
            <rFont val="Tahoma"/>
            <family val="0"/>
          </rPr>
          <t xml:space="preserve">
</t>
        </r>
      </text>
    </comment>
    <comment ref="E25" authorId="0">
      <text>
        <r>
          <rPr>
            <b/>
            <sz val="8"/>
            <rFont val="Tahoma"/>
            <family val="0"/>
          </rPr>
          <t>Diameter of hole or workpiece in inches.
Example: 1.25</t>
        </r>
        <r>
          <rPr>
            <sz val="8"/>
            <rFont val="Tahoma"/>
            <family val="0"/>
          </rPr>
          <t xml:space="preserve">
</t>
        </r>
      </text>
    </comment>
    <comment ref="I25" authorId="0">
      <text>
        <r>
          <rPr>
            <b/>
            <sz val="8"/>
            <rFont val="Tahoma"/>
            <family val="0"/>
          </rPr>
          <t>Diameter of hole or workpiece in inches.
Example: 1.25</t>
        </r>
        <r>
          <rPr>
            <sz val="8"/>
            <rFont val="Tahoma"/>
            <family val="0"/>
          </rPr>
          <t xml:space="preserve">
</t>
        </r>
      </text>
    </comment>
    <comment ref="M25" authorId="0">
      <text>
        <r>
          <rPr>
            <b/>
            <sz val="8"/>
            <rFont val="Tahoma"/>
            <family val="0"/>
          </rPr>
          <t>Diameter of hole or workpiece in inches.
Example: 1.25</t>
        </r>
        <r>
          <rPr>
            <sz val="8"/>
            <rFont val="Tahoma"/>
            <family val="0"/>
          </rPr>
          <t xml:space="preserve">
</t>
        </r>
      </text>
    </comment>
    <comment ref="I24" authorId="0">
      <text>
        <r>
          <rPr>
            <b/>
            <sz val="8"/>
            <rFont val="Tahoma"/>
            <family val="0"/>
          </rPr>
          <t>Depth or length of cut in inches.
Example: 1.25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Depth or length of cut in inches.
Example: 1.25</t>
        </r>
        <r>
          <rPr>
            <sz val="8"/>
            <rFont val="Tahoma"/>
            <family val="0"/>
          </rPr>
          <t xml:space="preserve">
</t>
        </r>
      </text>
    </comment>
    <comment ref="E33" authorId="0">
      <text>
        <r>
          <rPr>
            <b/>
            <sz val="8"/>
            <rFont val="Tahoma"/>
            <family val="0"/>
          </rPr>
          <t>Time in seconds to complete operation.
Auto calculation.</t>
        </r>
        <r>
          <rPr>
            <sz val="8"/>
            <rFont val="Tahoma"/>
            <family val="0"/>
          </rPr>
          <t xml:space="preserve">
</t>
        </r>
      </text>
    </comment>
    <comment ref="I33" authorId="0">
      <text>
        <r>
          <rPr>
            <b/>
            <sz val="8"/>
            <rFont val="Tahoma"/>
            <family val="0"/>
          </rPr>
          <t>Time in seconds to complete operation.
Auto calculation.</t>
        </r>
        <r>
          <rPr>
            <sz val="8"/>
            <rFont val="Tahoma"/>
            <family val="0"/>
          </rPr>
          <t xml:space="preserve">
</t>
        </r>
      </text>
    </comment>
    <comment ref="M33" authorId="0">
      <text>
        <r>
          <rPr>
            <b/>
            <sz val="8"/>
            <rFont val="Tahoma"/>
            <family val="0"/>
          </rPr>
          <t>Time in seconds to complete operation.
Auto calculation.</t>
        </r>
        <r>
          <rPr>
            <sz val="8"/>
            <rFont val="Tahoma"/>
            <family val="0"/>
          </rPr>
          <t xml:space="preserve">
</t>
        </r>
      </text>
    </comment>
    <comment ref="E34" authorId="0">
      <text>
        <r>
          <rPr>
            <b/>
            <sz val="8"/>
            <rFont val="Tahoma"/>
            <family val="0"/>
          </rPr>
          <t>Cost of process time based on Machine $ Hour.
Auto calculation.</t>
        </r>
        <r>
          <rPr>
            <sz val="8"/>
            <rFont val="Tahoma"/>
            <family val="0"/>
          </rPr>
          <t xml:space="preserve">
</t>
        </r>
      </text>
    </comment>
    <comment ref="I34" authorId="0">
      <text>
        <r>
          <rPr>
            <b/>
            <sz val="8"/>
            <rFont val="Tahoma"/>
            <family val="0"/>
          </rPr>
          <t>Cost of process time based on Machine $ Hour.
Auto calculation.</t>
        </r>
        <r>
          <rPr>
            <sz val="8"/>
            <rFont val="Tahoma"/>
            <family val="0"/>
          </rPr>
          <t xml:space="preserve">
</t>
        </r>
      </text>
    </comment>
    <comment ref="M34" authorId="0">
      <text>
        <r>
          <rPr>
            <b/>
            <sz val="8"/>
            <rFont val="Tahoma"/>
            <family val="0"/>
          </rPr>
          <t>Cost of process time based on Machine $ Hour.
Auto calculation.</t>
        </r>
        <r>
          <rPr>
            <sz val="8"/>
            <rFont val="Tahoma"/>
            <family val="0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0"/>
          </rPr>
          <t>Cost of tooling per hole based on sum of insert and holder cost.
Auto calculation.</t>
        </r>
        <r>
          <rPr>
            <sz val="8"/>
            <rFont val="Tahoma"/>
            <family val="0"/>
          </rPr>
          <t xml:space="preserve">
</t>
        </r>
      </text>
    </comment>
    <comment ref="E36" authorId="0">
      <text>
        <r>
          <rPr>
            <b/>
            <sz val="8"/>
            <rFont val="Tahoma"/>
            <family val="0"/>
          </rPr>
          <t>Sum of process and tooling cost.
Auto calculation.</t>
        </r>
        <r>
          <rPr>
            <sz val="8"/>
            <rFont val="Tahoma"/>
            <family val="0"/>
          </rPr>
          <t xml:space="preserve">
</t>
        </r>
      </text>
    </comment>
    <comment ref="I36" authorId="0">
      <text>
        <r>
          <rPr>
            <b/>
            <sz val="8"/>
            <rFont val="Tahoma"/>
            <family val="0"/>
          </rPr>
          <t>Process cost per operation.
Auto calculation.</t>
        </r>
        <r>
          <rPr>
            <sz val="8"/>
            <rFont val="Tahoma"/>
            <family val="0"/>
          </rPr>
          <t xml:space="preserve">
</t>
        </r>
      </text>
    </comment>
    <comment ref="M36" authorId="0">
      <text>
        <r>
          <rPr>
            <b/>
            <sz val="8"/>
            <rFont val="Tahoma"/>
            <family val="0"/>
          </rPr>
          <t>Process cost per operation.
Auto calculation.</t>
        </r>
        <r>
          <rPr>
            <sz val="8"/>
            <rFont val="Tahoma"/>
            <family val="0"/>
          </rPr>
          <t xml:space="preserve">
</t>
        </r>
      </text>
    </comment>
    <comment ref="A41" authorId="0">
      <text>
        <r>
          <rPr>
            <b/>
            <sz val="8"/>
            <rFont val="Tahoma"/>
            <family val="0"/>
          </rPr>
          <t>Tool manufacturer
Example: Sandvik</t>
        </r>
        <r>
          <rPr>
            <sz val="8"/>
            <rFont val="Tahoma"/>
            <family val="0"/>
          </rPr>
          <t xml:space="preserve">
</t>
        </r>
      </text>
    </comment>
    <comment ref="E41" authorId="0">
      <text>
        <r>
          <rPr>
            <b/>
            <sz val="8"/>
            <rFont val="Tahoma"/>
            <family val="0"/>
          </rPr>
          <t>Tool manufacturer
Example: Sandvik</t>
        </r>
        <r>
          <rPr>
            <sz val="8"/>
            <rFont val="Tahoma"/>
            <family val="0"/>
          </rPr>
          <t xml:space="preserve">
</t>
        </r>
      </text>
    </comment>
    <comment ref="I41" authorId="0">
      <text>
        <r>
          <rPr>
            <b/>
            <sz val="8"/>
            <rFont val="Tahoma"/>
            <family val="0"/>
          </rPr>
          <t>Tool manufacturer
Example: Sandvik</t>
        </r>
        <r>
          <rPr>
            <sz val="8"/>
            <rFont val="Tahoma"/>
            <family val="0"/>
          </rPr>
          <t xml:space="preserve">
</t>
        </r>
      </text>
    </comment>
    <comment ref="M41" authorId="0">
      <text>
        <r>
          <rPr>
            <b/>
            <sz val="8"/>
            <rFont val="Tahoma"/>
            <family val="0"/>
          </rPr>
          <t>Tool manufacturer
Example: Sandvik</t>
        </r>
        <r>
          <rPr>
            <sz val="8"/>
            <rFont val="Tahoma"/>
            <family val="0"/>
          </rPr>
          <t xml:space="preserve">
</t>
        </r>
      </text>
    </comment>
    <comment ref="A42" authorId="0">
      <text>
        <r>
          <rPr>
            <b/>
            <sz val="8"/>
            <rFont val="Tahoma"/>
            <family val="0"/>
          </rPr>
          <t>Solid tool or IC insert number
Example: WCGX 21.52</t>
        </r>
        <r>
          <rPr>
            <sz val="8"/>
            <rFont val="Tahoma"/>
            <family val="0"/>
          </rPr>
          <t xml:space="preserve">
</t>
        </r>
      </text>
    </comment>
    <comment ref="E42" authorId="0">
      <text>
        <r>
          <rPr>
            <b/>
            <sz val="8"/>
            <rFont val="Tahoma"/>
            <family val="0"/>
          </rPr>
          <t>Solid tool or IC insert number
Example: WCGX 21.52</t>
        </r>
        <r>
          <rPr>
            <sz val="8"/>
            <rFont val="Tahoma"/>
            <family val="0"/>
          </rPr>
          <t xml:space="preserve">
</t>
        </r>
      </text>
    </comment>
    <comment ref="I42" authorId="0">
      <text>
        <r>
          <rPr>
            <b/>
            <sz val="8"/>
            <rFont val="Tahoma"/>
            <family val="0"/>
          </rPr>
          <t>Solid tool or IC insert number
Example: WCGX 21.52</t>
        </r>
        <r>
          <rPr>
            <sz val="8"/>
            <rFont val="Tahoma"/>
            <family val="0"/>
          </rPr>
          <t xml:space="preserve">
</t>
        </r>
      </text>
    </comment>
    <comment ref="M42" authorId="0">
      <text>
        <r>
          <rPr>
            <b/>
            <sz val="8"/>
            <rFont val="Tahoma"/>
            <family val="0"/>
          </rPr>
          <t>Solid tool or IC insert number
Example: WCGX 21.52</t>
        </r>
        <r>
          <rPr>
            <sz val="8"/>
            <rFont val="Tahoma"/>
            <family val="0"/>
          </rPr>
          <t xml:space="preserve">
</t>
        </r>
      </text>
    </comment>
    <comment ref="A43" authorId="0">
      <text>
        <r>
          <rPr>
            <b/>
            <sz val="8"/>
            <rFont val="Tahoma"/>
            <family val="0"/>
          </rPr>
          <t>Number of inserts required for step.
Example: 2</t>
        </r>
        <r>
          <rPr>
            <sz val="8"/>
            <rFont val="Tahoma"/>
            <family val="0"/>
          </rPr>
          <t xml:space="preserve">
</t>
        </r>
      </text>
    </comment>
    <comment ref="E43" authorId="0">
      <text>
        <r>
          <rPr>
            <b/>
            <sz val="8"/>
            <rFont val="Tahoma"/>
            <family val="0"/>
          </rPr>
          <t>Number of inserts required for step.
Example: 2</t>
        </r>
        <r>
          <rPr>
            <sz val="8"/>
            <rFont val="Tahoma"/>
            <family val="0"/>
          </rPr>
          <t xml:space="preserve">
</t>
        </r>
      </text>
    </comment>
    <comment ref="I43" authorId="0">
      <text>
        <r>
          <rPr>
            <b/>
            <sz val="8"/>
            <rFont val="Tahoma"/>
            <family val="0"/>
          </rPr>
          <t>Number of inserts required for step.
Example: 2</t>
        </r>
        <r>
          <rPr>
            <sz val="8"/>
            <rFont val="Tahoma"/>
            <family val="0"/>
          </rPr>
          <t xml:space="preserve">
</t>
        </r>
      </text>
    </comment>
    <comment ref="M43" authorId="0">
      <text>
        <r>
          <rPr>
            <b/>
            <sz val="8"/>
            <rFont val="Tahoma"/>
            <family val="0"/>
          </rPr>
          <t>Number of inserts required for step.
Example: 2</t>
        </r>
        <r>
          <rPr>
            <sz val="8"/>
            <rFont val="Tahoma"/>
            <family val="0"/>
          </rPr>
          <t xml:space="preserve">
</t>
        </r>
      </text>
    </comment>
    <comment ref="A44" authorId="0">
      <text>
        <r>
          <rPr>
            <b/>
            <sz val="8"/>
            <rFont val="Tahoma"/>
            <family val="0"/>
          </rPr>
          <t>Cost in dollars for each solid tool or insert.
Example: $12.00</t>
        </r>
        <r>
          <rPr>
            <sz val="8"/>
            <rFont val="Tahoma"/>
            <family val="0"/>
          </rPr>
          <t xml:space="preserve">
</t>
        </r>
      </text>
    </comment>
    <comment ref="E44" authorId="0">
      <text>
        <r>
          <rPr>
            <b/>
            <sz val="8"/>
            <rFont val="Tahoma"/>
            <family val="0"/>
          </rPr>
          <t>Cost in dollars for each solid tool or insert.
Example: $12.00</t>
        </r>
        <r>
          <rPr>
            <sz val="8"/>
            <rFont val="Tahoma"/>
            <family val="0"/>
          </rPr>
          <t xml:space="preserve">
</t>
        </r>
      </text>
    </comment>
    <comment ref="I44" authorId="0">
      <text>
        <r>
          <rPr>
            <b/>
            <sz val="8"/>
            <rFont val="Tahoma"/>
            <family val="0"/>
          </rPr>
          <t>Cost in dollars for each solid tool or insert.
Example: $12.00</t>
        </r>
        <r>
          <rPr>
            <sz val="8"/>
            <rFont val="Tahoma"/>
            <family val="0"/>
          </rPr>
          <t xml:space="preserve">
</t>
        </r>
      </text>
    </comment>
    <comment ref="M44" authorId="0">
      <text>
        <r>
          <rPr>
            <b/>
            <sz val="8"/>
            <rFont val="Tahoma"/>
            <family val="0"/>
          </rPr>
          <t>Cost in dollars for each solid tool or insert.
Example: $12.00</t>
        </r>
        <r>
          <rPr>
            <sz val="8"/>
            <rFont val="Tahoma"/>
            <family val="0"/>
          </rPr>
          <t xml:space="preserve">
</t>
        </r>
      </text>
    </comment>
    <comment ref="A45" authorId="0">
      <text>
        <r>
          <rPr>
            <b/>
            <sz val="8"/>
            <rFont val="Tahoma"/>
            <family val="0"/>
          </rPr>
          <t>Number of operations per new Tool or IC insert index.
Example: 1000</t>
        </r>
        <r>
          <rPr>
            <sz val="8"/>
            <rFont val="Tahoma"/>
            <family val="0"/>
          </rPr>
          <t xml:space="preserve">
</t>
        </r>
      </text>
    </comment>
    <comment ref="E45" authorId="0">
      <text>
        <r>
          <rPr>
            <b/>
            <sz val="8"/>
            <rFont val="Tahoma"/>
            <family val="0"/>
          </rPr>
          <t>Number of operations per new Tool or IC insert index.
Example: 1000</t>
        </r>
        <r>
          <rPr>
            <sz val="8"/>
            <rFont val="Tahoma"/>
            <family val="0"/>
          </rPr>
          <t xml:space="preserve">
</t>
        </r>
      </text>
    </comment>
    <comment ref="I45" authorId="0">
      <text>
        <r>
          <rPr>
            <b/>
            <sz val="8"/>
            <rFont val="Tahoma"/>
            <family val="0"/>
          </rPr>
          <t>Number of operations per new Tool or IC insert index.
Example: 1000</t>
        </r>
        <r>
          <rPr>
            <sz val="8"/>
            <rFont val="Tahoma"/>
            <family val="0"/>
          </rPr>
          <t xml:space="preserve">
</t>
        </r>
      </text>
    </comment>
    <comment ref="M45" authorId="0">
      <text>
        <r>
          <rPr>
            <b/>
            <sz val="8"/>
            <rFont val="Tahoma"/>
            <family val="0"/>
          </rPr>
          <t>Number of operations per new Tool or IC insert index.
Example: 1000</t>
        </r>
        <r>
          <rPr>
            <sz val="8"/>
            <rFont val="Tahoma"/>
            <family val="0"/>
          </rPr>
          <t xml:space="preserve">
</t>
        </r>
      </text>
    </comment>
    <comment ref="A46" authorId="0">
      <text>
        <r>
          <rPr>
            <b/>
            <sz val="8"/>
            <rFont val="Tahoma"/>
            <family val="0"/>
          </rPr>
          <t>Number of cutting edges on IC insert.
Example: 3</t>
        </r>
        <r>
          <rPr>
            <sz val="8"/>
            <rFont val="Tahoma"/>
            <family val="0"/>
          </rPr>
          <t xml:space="preserve">
</t>
        </r>
      </text>
    </comment>
    <comment ref="E46" authorId="0">
      <text>
        <r>
          <rPr>
            <b/>
            <sz val="8"/>
            <rFont val="Tahoma"/>
            <family val="0"/>
          </rPr>
          <t>Number of cutting edges on IC insert.
Example: 3</t>
        </r>
        <r>
          <rPr>
            <sz val="8"/>
            <rFont val="Tahoma"/>
            <family val="0"/>
          </rPr>
          <t xml:space="preserve">
</t>
        </r>
      </text>
    </comment>
    <comment ref="I46" authorId="0">
      <text>
        <r>
          <rPr>
            <b/>
            <sz val="8"/>
            <rFont val="Tahoma"/>
            <family val="0"/>
          </rPr>
          <t>Number of cutting edges on IC insert.
Example: 3</t>
        </r>
        <r>
          <rPr>
            <sz val="8"/>
            <rFont val="Tahoma"/>
            <family val="0"/>
          </rPr>
          <t xml:space="preserve">
</t>
        </r>
      </text>
    </comment>
    <comment ref="M46" authorId="0">
      <text>
        <r>
          <rPr>
            <b/>
            <sz val="8"/>
            <rFont val="Tahoma"/>
            <family val="0"/>
          </rPr>
          <t>Number of cutting edges on IC insert.
Example: 3</t>
        </r>
        <r>
          <rPr>
            <sz val="8"/>
            <rFont val="Tahoma"/>
            <family val="0"/>
          </rPr>
          <t xml:space="preserve">
</t>
        </r>
      </text>
    </comment>
    <comment ref="A47" authorId="0">
      <text>
        <r>
          <rPr>
            <b/>
            <sz val="8"/>
            <rFont val="Tahoma"/>
            <family val="0"/>
          </rPr>
          <t>Cost in dollars to regrind tool.
Example: $37.00</t>
        </r>
        <r>
          <rPr>
            <sz val="8"/>
            <rFont val="Tahoma"/>
            <family val="0"/>
          </rPr>
          <t xml:space="preserve">
</t>
        </r>
      </text>
    </comment>
    <comment ref="E47" authorId="0">
      <text>
        <r>
          <rPr>
            <b/>
            <sz val="8"/>
            <rFont val="Tahoma"/>
            <family val="0"/>
          </rPr>
          <t>Cost in dollars to regrind tool.
Example: $37.00</t>
        </r>
        <r>
          <rPr>
            <sz val="8"/>
            <rFont val="Tahoma"/>
            <family val="0"/>
          </rPr>
          <t xml:space="preserve">
</t>
        </r>
      </text>
    </comment>
    <comment ref="I47" authorId="0">
      <text>
        <r>
          <rPr>
            <b/>
            <sz val="8"/>
            <rFont val="Tahoma"/>
            <family val="0"/>
          </rPr>
          <t>Cost in dollars to regrind tool.
Example: $37.00</t>
        </r>
        <r>
          <rPr>
            <sz val="8"/>
            <rFont val="Tahoma"/>
            <family val="0"/>
          </rPr>
          <t xml:space="preserve">
</t>
        </r>
      </text>
    </comment>
    <comment ref="M47" authorId="0">
      <text>
        <r>
          <rPr>
            <b/>
            <sz val="8"/>
            <rFont val="Tahoma"/>
            <family val="0"/>
          </rPr>
          <t>Cost in dollars to regrind tool.
Example: $37.00</t>
        </r>
        <r>
          <rPr>
            <sz val="8"/>
            <rFont val="Tahoma"/>
            <family val="0"/>
          </rPr>
          <t xml:space="preserve">
</t>
        </r>
      </text>
    </comment>
    <comment ref="A48" authorId="0">
      <text>
        <r>
          <rPr>
            <b/>
            <sz val="8"/>
            <rFont val="Tahoma"/>
            <family val="0"/>
          </rPr>
          <t>Number of operations done with reground tool.
Example: 850</t>
        </r>
        <r>
          <rPr>
            <sz val="8"/>
            <rFont val="Tahoma"/>
            <family val="0"/>
          </rPr>
          <t xml:space="preserve">
</t>
        </r>
      </text>
    </comment>
    <comment ref="E48" authorId="0">
      <text>
        <r>
          <rPr>
            <b/>
            <sz val="8"/>
            <rFont val="Tahoma"/>
            <family val="0"/>
          </rPr>
          <t>Number of operations done with reground tool.
Example: 850</t>
        </r>
        <r>
          <rPr>
            <sz val="8"/>
            <rFont val="Tahoma"/>
            <family val="0"/>
          </rPr>
          <t xml:space="preserve">
</t>
        </r>
      </text>
    </comment>
    <comment ref="I48" authorId="0">
      <text>
        <r>
          <rPr>
            <b/>
            <sz val="8"/>
            <rFont val="Tahoma"/>
            <family val="0"/>
          </rPr>
          <t>Number of operations done with reground tool.
Example: 850</t>
        </r>
        <r>
          <rPr>
            <sz val="8"/>
            <rFont val="Tahoma"/>
            <family val="0"/>
          </rPr>
          <t xml:space="preserve">
</t>
        </r>
      </text>
    </comment>
    <comment ref="M48" authorId="0">
      <text>
        <r>
          <rPr>
            <b/>
            <sz val="8"/>
            <rFont val="Tahoma"/>
            <family val="0"/>
          </rPr>
          <t>Number of operations done with reground tool.
Example: 850</t>
        </r>
        <r>
          <rPr>
            <sz val="8"/>
            <rFont val="Tahoma"/>
            <family val="0"/>
          </rPr>
          <t xml:space="preserve">
</t>
        </r>
      </text>
    </comment>
    <comment ref="A49" authorId="0">
      <text>
        <r>
          <rPr>
            <b/>
            <sz val="8"/>
            <rFont val="Tahoma"/>
            <family val="0"/>
          </rPr>
          <t>Number of times tool is reground.
Example: 3</t>
        </r>
        <r>
          <rPr>
            <sz val="8"/>
            <rFont val="Tahoma"/>
            <family val="0"/>
          </rPr>
          <t xml:space="preserve">
</t>
        </r>
      </text>
    </comment>
    <comment ref="E49" authorId="0">
      <text>
        <r>
          <rPr>
            <b/>
            <sz val="8"/>
            <rFont val="Tahoma"/>
            <family val="0"/>
          </rPr>
          <t>Number of times tool is reground.
Example: 3</t>
        </r>
        <r>
          <rPr>
            <sz val="8"/>
            <rFont val="Tahoma"/>
            <family val="0"/>
          </rPr>
          <t xml:space="preserve">
</t>
        </r>
      </text>
    </comment>
    <comment ref="I49" authorId="0">
      <text>
        <r>
          <rPr>
            <b/>
            <sz val="8"/>
            <rFont val="Tahoma"/>
            <family val="0"/>
          </rPr>
          <t>Number of times tool is reground.
Example: 3</t>
        </r>
        <r>
          <rPr>
            <sz val="8"/>
            <rFont val="Tahoma"/>
            <family val="0"/>
          </rPr>
          <t xml:space="preserve">
</t>
        </r>
      </text>
    </comment>
    <comment ref="M49" authorId="0">
      <text>
        <r>
          <rPr>
            <b/>
            <sz val="8"/>
            <rFont val="Tahoma"/>
            <family val="0"/>
          </rPr>
          <t>Number of times tool is reground.
Example: 3</t>
        </r>
        <r>
          <rPr>
            <sz val="8"/>
            <rFont val="Tahoma"/>
            <family val="0"/>
          </rPr>
          <t xml:space="preserve">
</t>
        </r>
      </text>
    </comment>
    <comment ref="A50" authorId="0">
      <text>
        <r>
          <rPr>
            <b/>
            <sz val="8"/>
            <rFont val="Tahoma"/>
            <family val="0"/>
          </rPr>
          <t>Depth or length of cut in inches.
Example: 1.25</t>
        </r>
        <r>
          <rPr>
            <sz val="8"/>
            <rFont val="Tahoma"/>
            <family val="0"/>
          </rPr>
          <t xml:space="preserve">
</t>
        </r>
      </text>
    </comment>
    <comment ref="E50" authorId="0">
      <text>
        <r>
          <rPr>
            <b/>
            <sz val="8"/>
            <rFont val="Tahoma"/>
            <family val="0"/>
          </rPr>
          <t>Depth or length of cut in inches.
Example: 1.25</t>
        </r>
        <r>
          <rPr>
            <sz val="8"/>
            <rFont val="Tahoma"/>
            <family val="0"/>
          </rPr>
          <t xml:space="preserve">
</t>
        </r>
      </text>
    </comment>
    <comment ref="I50" authorId="0">
      <text>
        <r>
          <rPr>
            <b/>
            <sz val="8"/>
            <rFont val="Tahoma"/>
            <family val="0"/>
          </rPr>
          <t>Depth or length of cut in inches.
Example: 1.25</t>
        </r>
        <r>
          <rPr>
            <sz val="8"/>
            <rFont val="Tahoma"/>
            <family val="0"/>
          </rPr>
          <t xml:space="preserve">
</t>
        </r>
      </text>
    </comment>
    <comment ref="M50" authorId="0">
      <text>
        <r>
          <rPr>
            <b/>
            <sz val="8"/>
            <rFont val="Tahoma"/>
            <family val="0"/>
          </rPr>
          <t>Depth or length of cut in inches.
Example: 1.25</t>
        </r>
        <r>
          <rPr>
            <sz val="8"/>
            <rFont val="Tahoma"/>
            <family val="0"/>
          </rPr>
          <t xml:space="preserve">
</t>
        </r>
      </text>
    </comment>
    <comment ref="A51" authorId="0">
      <text>
        <r>
          <rPr>
            <b/>
            <sz val="8"/>
            <rFont val="Tahoma"/>
            <family val="0"/>
          </rPr>
          <t>Total tool life including regrinds.
Auto calculation.</t>
        </r>
        <r>
          <rPr>
            <sz val="8"/>
            <rFont val="Tahoma"/>
            <family val="0"/>
          </rPr>
          <t xml:space="preserve">
</t>
        </r>
      </text>
    </comment>
    <comment ref="E51" authorId="0">
      <text>
        <r>
          <rPr>
            <b/>
            <sz val="8"/>
            <rFont val="Tahoma"/>
            <family val="0"/>
          </rPr>
          <t>Total tool life including regrinds.
Auto calculation.</t>
        </r>
        <r>
          <rPr>
            <sz val="8"/>
            <rFont val="Tahoma"/>
            <family val="0"/>
          </rPr>
          <t xml:space="preserve">
</t>
        </r>
      </text>
    </comment>
    <comment ref="I51" authorId="0">
      <text>
        <r>
          <rPr>
            <b/>
            <sz val="8"/>
            <rFont val="Tahoma"/>
            <family val="0"/>
          </rPr>
          <t>Total tool life including regrinds.
Auto calculation.</t>
        </r>
        <r>
          <rPr>
            <sz val="8"/>
            <rFont val="Tahoma"/>
            <family val="0"/>
          </rPr>
          <t xml:space="preserve">
</t>
        </r>
      </text>
    </comment>
    <comment ref="M51" authorId="0">
      <text>
        <r>
          <rPr>
            <b/>
            <sz val="8"/>
            <rFont val="Tahoma"/>
            <family val="0"/>
          </rPr>
          <t>Total tool life including regrinds.
Auto calculation.</t>
        </r>
        <r>
          <rPr>
            <sz val="8"/>
            <rFont val="Tahoma"/>
            <family val="0"/>
          </rPr>
          <t xml:space="preserve">
</t>
        </r>
      </text>
    </comment>
    <comment ref="A52" authorId="0">
      <text>
        <r>
          <rPr>
            <b/>
            <sz val="8"/>
            <rFont val="Tahoma"/>
            <family val="0"/>
          </rPr>
          <t>Total minutes of life including regrinds.
Auto calculation.</t>
        </r>
        <r>
          <rPr>
            <sz val="8"/>
            <rFont val="Tahoma"/>
            <family val="0"/>
          </rPr>
          <t xml:space="preserve">
</t>
        </r>
      </text>
    </comment>
    <comment ref="E52" authorId="0">
      <text>
        <r>
          <rPr>
            <b/>
            <sz val="8"/>
            <rFont val="Tahoma"/>
            <family val="0"/>
          </rPr>
          <t>Total minutes of life including regrinds.
Auto calculation.</t>
        </r>
        <r>
          <rPr>
            <sz val="8"/>
            <rFont val="Tahoma"/>
            <family val="0"/>
          </rPr>
          <t xml:space="preserve">
</t>
        </r>
      </text>
    </comment>
    <comment ref="I52" authorId="0">
      <text>
        <r>
          <rPr>
            <b/>
            <sz val="8"/>
            <rFont val="Tahoma"/>
            <family val="0"/>
          </rPr>
          <t>Total minutes of life including regrinds.
Auto calculation.</t>
        </r>
        <r>
          <rPr>
            <sz val="8"/>
            <rFont val="Tahoma"/>
            <family val="0"/>
          </rPr>
          <t xml:space="preserve">
</t>
        </r>
      </text>
    </comment>
    <comment ref="M52" authorId="0">
      <text>
        <r>
          <rPr>
            <b/>
            <sz val="8"/>
            <rFont val="Tahoma"/>
            <family val="0"/>
          </rPr>
          <t>Total minutes of life including regrinds.
Auto calculation.</t>
        </r>
        <r>
          <rPr>
            <sz val="8"/>
            <rFont val="Tahoma"/>
            <family val="0"/>
          </rPr>
          <t xml:space="preserve">
</t>
        </r>
      </text>
    </comment>
    <comment ref="A53" authorId="0">
      <text>
        <r>
          <rPr>
            <b/>
            <sz val="8"/>
            <rFont val="Tahoma"/>
            <family val="0"/>
          </rPr>
          <t>Down time in minutes to change tool.
Example: 5</t>
        </r>
        <r>
          <rPr>
            <sz val="8"/>
            <rFont val="Tahoma"/>
            <family val="0"/>
          </rPr>
          <t xml:space="preserve">
</t>
        </r>
      </text>
    </comment>
    <comment ref="E53" authorId="0">
      <text>
        <r>
          <rPr>
            <b/>
            <sz val="8"/>
            <rFont val="Tahoma"/>
            <family val="0"/>
          </rPr>
          <t>Down time in minutes to change tool.
Example: 5</t>
        </r>
        <r>
          <rPr>
            <sz val="8"/>
            <rFont val="Tahoma"/>
            <family val="0"/>
          </rPr>
          <t xml:space="preserve">
</t>
        </r>
      </text>
    </comment>
    <comment ref="I53" authorId="0">
      <text>
        <r>
          <rPr>
            <b/>
            <sz val="8"/>
            <rFont val="Tahoma"/>
            <family val="0"/>
          </rPr>
          <t>Down time in minutes to change tool.
Example: 5</t>
        </r>
        <r>
          <rPr>
            <sz val="8"/>
            <rFont val="Tahoma"/>
            <family val="0"/>
          </rPr>
          <t xml:space="preserve">
</t>
        </r>
      </text>
    </comment>
    <comment ref="M53" authorId="0">
      <text>
        <r>
          <rPr>
            <b/>
            <sz val="8"/>
            <rFont val="Tahoma"/>
            <family val="0"/>
          </rPr>
          <t>Down time in minutes to change tool.
Example: 5</t>
        </r>
        <r>
          <rPr>
            <sz val="8"/>
            <rFont val="Tahoma"/>
            <family val="0"/>
          </rPr>
          <t xml:space="preserve">
</t>
        </r>
      </text>
    </comment>
    <comment ref="A54" authorId="0">
      <text>
        <r>
          <rPr>
            <b/>
            <sz val="8"/>
            <rFont val="Tahoma"/>
            <family val="0"/>
          </rPr>
          <t>Tool holder item number.
Example: AB1234-123</t>
        </r>
        <r>
          <rPr>
            <sz val="8"/>
            <rFont val="Tahoma"/>
            <family val="0"/>
          </rPr>
          <t xml:space="preserve">
</t>
        </r>
      </text>
    </comment>
    <comment ref="E54" authorId="0">
      <text>
        <r>
          <rPr>
            <b/>
            <sz val="8"/>
            <rFont val="Tahoma"/>
            <family val="0"/>
          </rPr>
          <t>Tool holder item number.
Example: AB1234-123</t>
        </r>
        <r>
          <rPr>
            <sz val="8"/>
            <rFont val="Tahoma"/>
            <family val="0"/>
          </rPr>
          <t xml:space="preserve">
</t>
        </r>
      </text>
    </comment>
    <comment ref="I54" authorId="0">
      <text>
        <r>
          <rPr>
            <b/>
            <sz val="8"/>
            <rFont val="Tahoma"/>
            <family val="0"/>
          </rPr>
          <t>Tool holder item number.
Example: AB1234-123</t>
        </r>
        <r>
          <rPr>
            <sz val="8"/>
            <rFont val="Tahoma"/>
            <family val="0"/>
          </rPr>
          <t xml:space="preserve">
</t>
        </r>
      </text>
    </comment>
    <comment ref="M54" authorId="0">
      <text>
        <r>
          <rPr>
            <b/>
            <sz val="8"/>
            <rFont val="Tahoma"/>
            <family val="0"/>
          </rPr>
          <t>Tool holder item number.
Example: AB1234-123</t>
        </r>
        <r>
          <rPr>
            <sz val="8"/>
            <rFont val="Tahoma"/>
            <family val="0"/>
          </rPr>
          <t xml:space="preserve">
</t>
        </r>
      </text>
    </comment>
    <comment ref="A55" authorId="0">
      <text>
        <r>
          <rPr>
            <b/>
            <sz val="8"/>
            <rFont val="Tahoma"/>
            <family val="0"/>
          </rPr>
          <t>Cost in dollars for tool holder.
Example: $185.00</t>
        </r>
        <r>
          <rPr>
            <sz val="8"/>
            <rFont val="Tahoma"/>
            <family val="0"/>
          </rPr>
          <t xml:space="preserve">
</t>
        </r>
      </text>
    </comment>
    <comment ref="E55" authorId="0">
      <text>
        <r>
          <rPr>
            <b/>
            <sz val="8"/>
            <rFont val="Tahoma"/>
            <family val="0"/>
          </rPr>
          <t>Cost in dollars for tool holder.
Example: $185.00</t>
        </r>
        <r>
          <rPr>
            <sz val="8"/>
            <rFont val="Tahoma"/>
            <family val="0"/>
          </rPr>
          <t xml:space="preserve">
</t>
        </r>
      </text>
    </comment>
    <comment ref="I55" authorId="0">
      <text>
        <r>
          <rPr>
            <b/>
            <sz val="8"/>
            <rFont val="Tahoma"/>
            <family val="0"/>
          </rPr>
          <t>Cost in dollars for tool holder.
Example: $185.00</t>
        </r>
        <r>
          <rPr>
            <sz val="8"/>
            <rFont val="Tahoma"/>
            <family val="0"/>
          </rPr>
          <t xml:space="preserve">
</t>
        </r>
      </text>
    </comment>
    <comment ref="M55" authorId="0">
      <text>
        <r>
          <rPr>
            <b/>
            <sz val="8"/>
            <rFont val="Tahoma"/>
            <family val="0"/>
          </rPr>
          <t>Cost in dollars for tool holder.
Example: $185.00</t>
        </r>
        <r>
          <rPr>
            <sz val="8"/>
            <rFont val="Tahoma"/>
            <family val="0"/>
          </rPr>
          <t xml:space="preserve">
</t>
        </r>
      </text>
    </comment>
    <comment ref="A56" authorId="0">
      <text>
        <r>
          <rPr>
            <b/>
            <sz val="8"/>
            <rFont val="Tahoma"/>
            <family val="0"/>
          </rPr>
          <t>Number of tool changes before holder needs replaced.
Example: 20</t>
        </r>
        <r>
          <rPr>
            <sz val="8"/>
            <rFont val="Tahoma"/>
            <family val="0"/>
          </rPr>
          <t xml:space="preserve">
</t>
        </r>
      </text>
    </comment>
    <comment ref="E56" authorId="0">
      <text>
        <r>
          <rPr>
            <b/>
            <sz val="8"/>
            <rFont val="Tahoma"/>
            <family val="0"/>
          </rPr>
          <t>Number of tool changes before holder needs replaced.
Example: 20</t>
        </r>
        <r>
          <rPr>
            <sz val="8"/>
            <rFont val="Tahoma"/>
            <family val="0"/>
          </rPr>
          <t xml:space="preserve">
</t>
        </r>
      </text>
    </comment>
    <comment ref="I56" authorId="0">
      <text>
        <r>
          <rPr>
            <b/>
            <sz val="8"/>
            <rFont val="Tahoma"/>
            <family val="0"/>
          </rPr>
          <t>Number of tool changes before holder needs replaced.
Example: 20</t>
        </r>
        <r>
          <rPr>
            <sz val="8"/>
            <rFont val="Tahoma"/>
            <family val="0"/>
          </rPr>
          <t xml:space="preserve">
</t>
        </r>
      </text>
    </comment>
    <comment ref="M56" authorId="0">
      <text>
        <r>
          <rPr>
            <b/>
            <sz val="8"/>
            <rFont val="Tahoma"/>
            <family val="0"/>
          </rPr>
          <t>Number of tool changes before holder needs replaced.
Example: 20</t>
        </r>
        <r>
          <rPr>
            <sz val="8"/>
            <rFont val="Tahoma"/>
            <family val="0"/>
          </rPr>
          <t xml:space="preserve">
</t>
        </r>
      </text>
    </comment>
    <comment ref="A57" authorId="0">
      <text>
        <r>
          <rPr>
            <b/>
            <sz val="8"/>
            <rFont val="Tahoma"/>
            <family val="0"/>
          </rPr>
          <t>Diameter of hole in inches.
Example: 1.25</t>
        </r>
        <r>
          <rPr>
            <sz val="8"/>
            <rFont val="Tahoma"/>
            <family val="0"/>
          </rPr>
          <t xml:space="preserve">
</t>
        </r>
      </text>
    </comment>
    <comment ref="E57" authorId="0">
      <text>
        <r>
          <rPr>
            <b/>
            <sz val="8"/>
            <rFont val="Tahoma"/>
            <family val="0"/>
          </rPr>
          <t>Diameter of hole in inches.
Example: 1.25</t>
        </r>
        <r>
          <rPr>
            <sz val="8"/>
            <rFont val="Tahoma"/>
            <family val="0"/>
          </rPr>
          <t xml:space="preserve">
</t>
        </r>
      </text>
    </comment>
    <comment ref="I57" authorId="0">
      <text>
        <r>
          <rPr>
            <b/>
            <sz val="8"/>
            <rFont val="Tahoma"/>
            <family val="0"/>
          </rPr>
          <t>Diameter of hole in inches.
Example: 1.25</t>
        </r>
        <r>
          <rPr>
            <sz val="8"/>
            <rFont val="Tahoma"/>
            <family val="0"/>
          </rPr>
          <t xml:space="preserve">
</t>
        </r>
      </text>
    </comment>
    <comment ref="M57" authorId="0">
      <text>
        <r>
          <rPr>
            <b/>
            <sz val="8"/>
            <rFont val="Tahoma"/>
            <family val="0"/>
          </rPr>
          <t>Diameter of hole in inches.
Example: 1.25</t>
        </r>
        <r>
          <rPr>
            <sz val="8"/>
            <rFont val="Tahoma"/>
            <family val="0"/>
          </rPr>
          <t xml:space="preserve">
</t>
        </r>
      </text>
    </comment>
    <comment ref="A58" authorId="0">
      <text>
        <r>
          <rPr>
            <b/>
            <sz val="8"/>
            <rFont val="Tahoma"/>
            <family val="0"/>
          </rPr>
          <t>Select data entry for SFM or RPM using grey pull down box. You must click in this field to make selection.</t>
        </r>
        <r>
          <rPr>
            <sz val="8"/>
            <rFont val="Tahoma"/>
            <family val="0"/>
          </rPr>
          <t xml:space="preserve">
</t>
        </r>
      </text>
    </comment>
    <comment ref="E58" authorId="0">
      <text>
        <r>
          <rPr>
            <b/>
            <sz val="8"/>
            <rFont val="Tahoma"/>
            <family val="0"/>
          </rPr>
          <t>Select data entry for SFM or RPM using grey pull down box. You must click in this field to make selection.</t>
        </r>
        <r>
          <rPr>
            <sz val="8"/>
            <rFont val="Tahoma"/>
            <family val="0"/>
          </rPr>
          <t xml:space="preserve">
</t>
        </r>
      </text>
    </comment>
    <comment ref="I58" authorId="0">
      <text>
        <r>
          <rPr>
            <b/>
            <sz val="8"/>
            <rFont val="Tahoma"/>
            <family val="0"/>
          </rPr>
          <t>Select data entry for SFM or RPM using grey pull down box. You must click in this field to make selection.</t>
        </r>
        <r>
          <rPr>
            <sz val="8"/>
            <rFont val="Tahoma"/>
            <family val="0"/>
          </rPr>
          <t xml:space="preserve">
</t>
        </r>
      </text>
    </comment>
    <comment ref="M58" authorId="0">
      <text>
        <r>
          <rPr>
            <b/>
            <sz val="8"/>
            <rFont val="Tahoma"/>
            <family val="0"/>
          </rPr>
          <t>Select data entry for SFM or RPM using grey pull down box. You must click in this field to make selection.</t>
        </r>
        <r>
          <rPr>
            <sz val="8"/>
            <rFont val="Tahoma"/>
            <family val="0"/>
          </rPr>
          <t xml:space="preserve">
</t>
        </r>
      </text>
    </comment>
    <comment ref="A59" authorId="0">
      <text>
        <r>
          <rPr>
            <b/>
            <sz val="8"/>
            <rFont val="Tahoma"/>
            <family val="0"/>
          </rPr>
          <t>Auto calculation of either RPM or SFM, depending on selection made above.</t>
        </r>
        <r>
          <rPr>
            <sz val="8"/>
            <rFont val="Tahoma"/>
            <family val="0"/>
          </rPr>
          <t xml:space="preserve">
</t>
        </r>
      </text>
    </comment>
    <comment ref="E59" authorId="0">
      <text>
        <r>
          <rPr>
            <b/>
            <sz val="8"/>
            <rFont val="Tahoma"/>
            <family val="0"/>
          </rPr>
          <t>Auto calculation of either RPM or SFM, depending on selection made above.</t>
        </r>
        <r>
          <rPr>
            <sz val="8"/>
            <rFont val="Tahoma"/>
            <family val="0"/>
          </rPr>
          <t xml:space="preserve">
</t>
        </r>
      </text>
    </comment>
    <comment ref="I59" authorId="0">
      <text>
        <r>
          <rPr>
            <b/>
            <sz val="8"/>
            <rFont val="Tahoma"/>
            <family val="0"/>
          </rPr>
          <t>Auto calculation of either RPM or SFM, depending on selection made above.</t>
        </r>
        <r>
          <rPr>
            <sz val="8"/>
            <rFont val="Tahoma"/>
            <family val="0"/>
          </rPr>
          <t xml:space="preserve">
</t>
        </r>
      </text>
    </comment>
    <comment ref="M59" authorId="0">
      <text>
        <r>
          <rPr>
            <b/>
            <sz val="8"/>
            <rFont val="Tahoma"/>
            <family val="0"/>
          </rPr>
          <t>Auto calculation of either RPM or SFM, depending on selection made above.</t>
        </r>
        <r>
          <rPr>
            <sz val="8"/>
            <rFont val="Tahoma"/>
            <family val="0"/>
          </rPr>
          <t xml:space="preserve">
</t>
        </r>
      </text>
    </comment>
    <comment ref="A60" authorId="0">
      <text>
        <r>
          <rPr>
            <b/>
            <sz val="8"/>
            <rFont val="Tahoma"/>
            <family val="0"/>
          </rPr>
          <t>Inches per Revolution feed rate.
Example: .010</t>
        </r>
        <r>
          <rPr>
            <sz val="8"/>
            <rFont val="Tahoma"/>
            <family val="0"/>
          </rPr>
          <t xml:space="preserve">
</t>
        </r>
      </text>
    </comment>
    <comment ref="E60" authorId="0">
      <text>
        <r>
          <rPr>
            <b/>
            <sz val="8"/>
            <rFont val="Tahoma"/>
            <family val="0"/>
          </rPr>
          <t>Inches per Revolution feed rate.
Example: .010</t>
        </r>
        <r>
          <rPr>
            <sz val="8"/>
            <rFont val="Tahoma"/>
            <family val="0"/>
          </rPr>
          <t xml:space="preserve">
</t>
        </r>
      </text>
    </comment>
    <comment ref="I60" authorId="0">
      <text>
        <r>
          <rPr>
            <b/>
            <sz val="8"/>
            <rFont val="Tahoma"/>
            <family val="0"/>
          </rPr>
          <t>Inches per Revolution feed rate.
Example: .010</t>
        </r>
        <r>
          <rPr>
            <sz val="8"/>
            <rFont val="Tahoma"/>
            <family val="0"/>
          </rPr>
          <t xml:space="preserve">
</t>
        </r>
      </text>
    </comment>
    <comment ref="M60" authorId="0">
      <text>
        <r>
          <rPr>
            <b/>
            <sz val="8"/>
            <rFont val="Tahoma"/>
            <family val="0"/>
          </rPr>
          <t>Inches per Revolution feed rate.
Example: .010</t>
        </r>
        <r>
          <rPr>
            <sz val="8"/>
            <rFont val="Tahoma"/>
            <family val="0"/>
          </rPr>
          <t xml:space="preserve">
</t>
        </r>
      </text>
    </comment>
    <comment ref="A61" authorId="0">
      <text>
        <r>
          <rPr>
            <b/>
            <sz val="8"/>
            <rFont val="Tahoma"/>
            <family val="0"/>
          </rPr>
          <t>Inch per Minute penetration rate.
Auto calculation.</t>
        </r>
        <r>
          <rPr>
            <sz val="8"/>
            <rFont val="Tahoma"/>
            <family val="0"/>
          </rPr>
          <t xml:space="preserve">
</t>
        </r>
      </text>
    </comment>
    <comment ref="E61" authorId="0">
      <text>
        <r>
          <rPr>
            <b/>
            <sz val="8"/>
            <rFont val="Tahoma"/>
            <family val="0"/>
          </rPr>
          <t>Inch per Minute penetration rate.
Auto calculation.</t>
        </r>
        <r>
          <rPr>
            <sz val="8"/>
            <rFont val="Tahoma"/>
            <family val="0"/>
          </rPr>
          <t xml:space="preserve">
</t>
        </r>
      </text>
    </comment>
    <comment ref="I61" authorId="0">
      <text>
        <r>
          <rPr>
            <b/>
            <sz val="8"/>
            <rFont val="Tahoma"/>
            <family val="0"/>
          </rPr>
          <t>Inch per Minute penetration rate.
Auto calculation.</t>
        </r>
        <r>
          <rPr>
            <sz val="8"/>
            <rFont val="Tahoma"/>
            <family val="0"/>
          </rPr>
          <t xml:space="preserve">
</t>
        </r>
      </text>
    </comment>
    <comment ref="M61" authorId="0">
      <text>
        <r>
          <rPr>
            <b/>
            <sz val="8"/>
            <rFont val="Tahoma"/>
            <family val="0"/>
          </rPr>
          <t>Inch per Minute penetration rate.
Auto calculation.</t>
        </r>
        <r>
          <rPr>
            <sz val="8"/>
            <rFont val="Tahoma"/>
            <family val="0"/>
          </rPr>
          <t xml:space="preserve">
</t>
        </r>
      </text>
    </comment>
    <comment ref="A65" authorId="0">
      <text>
        <r>
          <rPr>
            <b/>
            <sz val="8"/>
            <rFont val="Tahoma"/>
            <family val="0"/>
          </rPr>
          <t>Time in seconds to complete operation.
Auto calculation.</t>
        </r>
        <r>
          <rPr>
            <sz val="8"/>
            <rFont val="Tahoma"/>
            <family val="0"/>
          </rPr>
          <t xml:space="preserve">
</t>
        </r>
      </text>
    </comment>
    <comment ref="E65" authorId="0">
      <text>
        <r>
          <rPr>
            <b/>
            <sz val="8"/>
            <rFont val="Tahoma"/>
            <family val="0"/>
          </rPr>
          <t>Time in seconds to complete operation.
Auto calculation.</t>
        </r>
        <r>
          <rPr>
            <sz val="8"/>
            <rFont val="Tahoma"/>
            <family val="0"/>
          </rPr>
          <t xml:space="preserve">
</t>
        </r>
      </text>
    </comment>
    <comment ref="I65" authorId="0">
      <text>
        <r>
          <rPr>
            <b/>
            <sz val="8"/>
            <rFont val="Tahoma"/>
            <family val="0"/>
          </rPr>
          <t>Time in seconds to complete operation.
Auto calculation.</t>
        </r>
        <r>
          <rPr>
            <sz val="8"/>
            <rFont val="Tahoma"/>
            <family val="0"/>
          </rPr>
          <t xml:space="preserve">
</t>
        </r>
      </text>
    </comment>
    <comment ref="M65" authorId="0">
      <text>
        <r>
          <rPr>
            <b/>
            <sz val="8"/>
            <rFont val="Tahoma"/>
            <family val="0"/>
          </rPr>
          <t>Time in seconds to complete operation.
Auto calculation.</t>
        </r>
        <r>
          <rPr>
            <sz val="8"/>
            <rFont val="Tahoma"/>
            <family val="0"/>
          </rPr>
          <t xml:space="preserve">
</t>
        </r>
      </text>
    </comment>
    <comment ref="A66" authorId="0">
      <text>
        <r>
          <rPr>
            <b/>
            <sz val="8"/>
            <rFont val="Tahoma"/>
            <family val="0"/>
          </rPr>
          <t xml:space="preserve">Cost of process time based on Machine $ Hour.
Auto calculation. </t>
        </r>
        <r>
          <rPr>
            <sz val="8"/>
            <rFont val="Tahoma"/>
            <family val="0"/>
          </rPr>
          <t xml:space="preserve">
</t>
        </r>
      </text>
    </comment>
    <comment ref="E66" authorId="0">
      <text>
        <r>
          <rPr>
            <b/>
            <sz val="8"/>
            <rFont val="Tahoma"/>
            <family val="0"/>
          </rPr>
          <t xml:space="preserve">Cost of process time based on Machine $ Hour.
Auto calculation. </t>
        </r>
        <r>
          <rPr>
            <sz val="8"/>
            <rFont val="Tahoma"/>
            <family val="0"/>
          </rPr>
          <t xml:space="preserve">
</t>
        </r>
      </text>
    </comment>
    <comment ref="I66" authorId="0">
      <text>
        <r>
          <rPr>
            <b/>
            <sz val="8"/>
            <rFont val="Tahoma"/>
            <family val="0"/>
          </rPr>
          <t xml:space="preserve">Cost of process time based on Machine $ Hour.
Auto calculation. </t>
        </r>
        <r>
          <rPr>
            <sz val="8"/>
            <rFont val="Tahoma"/>
            <family val="0"/>
          </rPr>
          <t xml:space="preserve">
</t>
        </r>
      </text>
    </comment>
    <comment ref="M66" authorId="0">
      <text>
        <r>
          <rPr>
            <b/>
            <sz val="8"/>
            <rFont val="Tahoma"/>
            <family val="0"/>
          </rPr>
          <t xml:space="preserve">Cost of process time based on Machine $ Hour.
Auto calculation. </t>
        </r>
        <r>
          <rPr>
            <sz val="8"/>
            <rFont val="Tahoma"/>
            <family val="0"/>
          </rPr>
          <t xml:space="preserve">
</t>
        </r>
      </text>
    </comment>
    <comment ref="A67" authorId="0">
      <text>
        <r>
          <rPr>
            <b/>
            <sz val="8"/>
            <rFont val="Tahoma"/>
            <family val="0"/>
          </rPr>
          <t>Cost of tooling per hole based on sum of insert and holder cost.
Auto calculation.</t>
        </r>
        <r>
          <rPr>
            <sz val="8"/>
            <rFont val="Tahoma"/>
            <family val="0"/>
          </rPr>
          <t xml:space="preserve">
</t>
        </r>
      </text>
    </comment>
    <comment ref="E67" authorId="0">
      <text>
        <r>
          <rPr>
            <b/>
            <sz val="8"/>
            <rFont val="Tahoma"/>
            <family val="0"/>
          </rPr>
          <t>Cost of tooling per hole based on sum of insert and holder cost.
Auto calculation.</t>
        </r>
        <r>
          <rPr>
            <sz val="8"/>
            <rFont val="Tahoma"/>
            <family val="0"/>
          </rPr>
          <t xml:space="preserve">
</t>
        </r>
      </text>
    </comment>
    <comment ref="I67" authorId="0">
      <text>
        <r>
          <rPr>
            <b/>
            <sz val="8"/>
            <rFont val="Tahoma"/>
            <family val="0"/>
          </rPr>
          <t>Cost of tooling per hole based on sum of insert and holder cost.
Auto calculation.</t>
        </r>
        <r>
          <rPr>
            <sz val="8"/>
            <rFont val="Tahoma"/>
            <family val="0"/>
          </rPr>
          <t xml:space="preserve">
</t>
        </r>
      </text>
    </comment>
    <comment ref="M67" authorId="0">
      <text>
        <r>
          <rPr>
            <b/>
            <sz val="8"/>
            <rFont val="Tahoma"/>
            <family val="0"/>
          </rPr>
          <t>Cost of tooling per hole based on sum of insert and holder cost.
Auto calculation.</t>
        </r>
        <r>
          <rPr>
            <sz val="8"/>
            <rFont val="Tahoma"/>
            <family val="0"/>
          </rPr>
          <t xml:space="preserve">
</t>
        </r>
      </text>
    </comment>
    <comment ref="A68" authorId="0">
      <text>
        <r>
          <rPr>
            <b/>
            <sz val="8"/>
            <rFont val="Tahoma"/>
            <family val="0"/>
          </rPr>
          <t>Sum of process and tooling cost.
Auto calculation.</t>
        </r>
        <r>
          <rPr>
            <sz val="8"/>
            <rFont val="Tahoma"/>
            <family val="0"/>
          </rPr>
          <t xml:space="preserve">
</t>
        </r>
      </text>
    </comment>
    <comment ref="E68" authorId="0">
      <text>
        <r>
          <rPr>
            <b/>
            <sz val="8"/>
            <rFont val="Tahoma"/>
            <family val="0"/>
          </rPr>
          <t>Sum of process and tooling cost.
Auto calculation.</t>
        </r>
        <r>
          <rPr>
            <sz val="8"/>
            <rFont val="Tahoma"/>
            <family val="0"/>
          </rPr>
          <t xml:space="preserve">
</t>
        </r>
      </text>
    </comment>
    <comment ref="I68" authorId="0">
      <text>
        <r>
          <rPr>
            <b/>
            <sz val="8"/>
            <rFont val="Tahoma"/>
            <family val="0"/>
          </rPr>
          <t>Sum of process and tooling cost.
Auto calculation.</t>
        </r>
        <r>
          <rPr>
            <sz val="8"/>
            <rFont val="Tahoma"/>
            <family val="0"/>
          </rPr>
          <t xml:space="preserve">
</t>
        </r>
      </text>
    </comment>
    <comment ref="M68" authorId="0">
      <text>
        <r>
          <rPr>
            <b/>
            <sz val="8"/>
            <rFont val="Tahoma"/>
            <family val="0"/>
          </rPr>
          <t>Sum of process and tooling cost.
Auto calculation.</t>
        </r>
        <r>
          <rPr>
            <sz val="8"/>
            <rFont val="Tahoma"/>
            <family val="0"/>
          </rPr>
          <t xml:space="preserve">
</t>
        </r>
      </text>
    </comment>
    <comment ref="A72" authorId="0">
      <text>
        <r>
          <rPr>
            <b/>
            <sz val="8"/>
            <rFont val="Tahoma"/>
            <family val="0"/>
          </rPr>
          <t xml:space="preserve">Number of parts processed in day, week, month, year, or lot.
Example: 50000 </t>
        </r>
        <r>
          <rPr>
            <sz val="8"/>
            <rFont val="Tahoma"/>
            <family val="0"/>
          </rPr>
          <t xml:space="preserve">
</t>
        </r>
      </text>
    </comment>
    <comment ref="A74" authorId="0">
      <text>
        <r>
          <rPr>
            <b/>
            <sz val="8"/>
            <rFont val="Tahoma"/>
            <family val="0"/>
          </rPr>
          <t>Repeat of field above for AMEC tool cost.
Auto calculation.</t>
        </r>
        <r>
          <rPr>
            <sz val="8"/>
            <rFont val="Tahoma"/>
            <family val="0"/>
          </rPr>
          <t xml:space="preserve">
</t>
        </r>
      </text>
    </comment>
    <comment ref="E74" authorId="0">
      <text>
        <r>
          <rPr>
            <b/>
            <sz val="8"/>
            <rFont val="Tahoma"/>
            <family val="0"/>
          </rPr>
          <t>Repeat of field above for competitive tool cost per part.
Auto calculation.</t>
        </r>
        <r>
          <rPr>
            <sz val="8"/>
            <rFont val="Tahoma"/>
            <family val="0"/>
          </rPr>
          <t xml:space="preserve">
</t>
        </r>
      </text>
    </comment>
    <comment ref="A76" authorId="0">
      <text>
        <r>
          <rPr>
            <b/>
            <sz val="8"/>
            <rFont val="Tahoma"/>
            <family val="0"/>
          </rPr>
          <t>Cost in dollars for tooling to complete total number of parts processed. (Number of parts processed + cost per part.)
Auto calculation.</t>
        </r>
        <r>
          <rPr>
            <sz val="8"/>
            <rFont val="Tahoma"/>
            <family val="0"/>
          </rPr>
          <t xml:space="preserve">
</t>
        </r>
      </text>
    </comment>
    <comment ref="E76" authorId="0">
      <text>
        <r>
          <rPr>
            <b/>
            <sz val="8"/>
            <rFont val="Tahoma"/>
            <family val="0"/>
          </rPr>
          <t>Cost in dollars for tooling to complete total number of parts processed. (Number of parts processed + cost per part.)
Auto calculation.</t>
        </r>
        <r>
          <rPr>
            <sz val="8"/>
            <rFont val="Tahoma"/>
            <family val="0"/>
          </rPr>
          <t xml:space="preserve">
</t>
        </r>
      </text>
    </comment>
    <comment ref="A78" authorId="0">
      <text>
        <r>
          <rPr>
            <b/>
            <sz val="8"/>
            <rFont val="Tahoma"/>
            <family val="0"/>
          </rPr>
          <t>Cost in dollars to complete total number of parts processed. (Number of parts processed + cost per part.)
Auto calculation.</t>
        </r>
        <r>
          <rPr>
            <sz val="8"/>
            <rFont val="Tahoma"/>
            <family val="0"/>
          </rPr>
          <t xml:space="preserve">
</t>
        </r>
      </text>
    </comment>
    <comment ref="E78" authorId="0">
      <text>
        <r>
          <rPr>
            <b/>
            <sz val="8"/>
            <rFont val="Tahoma"/>
            <family val="0"/>
          </rPr>
          <t>Cost in dollars to complete total number of parts processed. (Number of parts processed + cost per part.)
Auto calculation.</t>
        </r>
        <r>
          <rPr>
            <sz val="8"/>
            <rFont val="Tahoma"/>
            <family val="0"/>
          </rPr>
          <t xml:space="preserve">
</t>
        </r>
      </text>
    </comment>
    <comment ref="A80" authorId="0">
      <text>
        <r>
          <rPr>
            <b/>
            <sz val="8"/>
            <rFont val="Tahoma"/>
            <family val="0"/>
          </rPr>
          <t>Dollar savings using AMEC product.
Auto Calculation.</t>
        </r>
        <r>
          <rPr>
            <sz val="8"/>
            <rFont val="Tahoma"/>
            <family val="0"/>
          </rPr>
          <t xml:space="preserve">
</t>
        </r>
      </text>
    </comment>
    <comment ref="A81" authorId="0">
      <text>
        <r>
          <rPr>
            <b/>
            <sz val="8"/>
            <rFont val="Tahoma"/>
            <family val="0"/>
          </rPr>
          <t>Percent savings using AMEC product.
Auto Calculation.</t>
        </r>
        <r>
          <rPr>
            <sz val="8"/>
            <rFont val="Tahoma"/>
            <family val="0"/>
          </rPr>
          <t xml:space="preserve">
</t>
        </r>
      </text>
    </comment>
    <comment ref="A30" authorId="0">
      <text>
        <r>
          <rPr>
            <b/>
            <sz val="8"/>
            <rFont val="Tahoma"/>
            <family val="0"/>
          </rPr>
          <t xml:space="preserve">Time in seconds to index to next operation.
Example: 10
 </t>
        </r>
        <r>
          <rPr>
            <sz val="8"/>
            <rFont val="Tahoma"/>
            <family val="0"/>
          </rPr>
          <t xml:space="preserve">
</t>
        </r>
      </text>
    </comment>
    <comment ref="E30" authorId="0">
      <text>
        <r>
          <rPr>
            <b/>
            <sz val="8"/>
            <rFont val="Tahoma"/>
            <family val="0"/>
          </rPr>
          <t xml:space="preserve">Time in seconds to index to next operation.
Example: 10
 </t>
        </r>
        <r>
          <rPr>
            <sz val="8"/>
            <rFont val="Tahoma"/>
            <family val="0"/>
          </rPr>
          <t xml:space="preserve">
</t>
        </r>
      </text>
    </comment>
    <comment ref="A62" authorId="0">
      <text>
        <r>
          <rPr>
            <b/>
            <sz val="8"/>
            <rFont val="Tahoma"/>
            <family val="0"/>
          </rPr>
          <t xml:space="preserve">Time in seconds to index to next operation.
Example: 10
 </t>
        </r>
        <r>
          <rPr>
            <sz val="8"/>
            <rFont val="Tahoma"/>
            <family val="0"/>
          </rPr>
          <t xml:space="preserve">
</t>
        </r>
      </text>
    </comment>
    <comment ref="E62" authorId="0">
      <text>
        <r>
          <rPr>
            <b/>
            <sz val="8"/>
            <rFont val="Tahoma"/>
            <family val="0"/>
          </rPr>
          <t xml:space="preserve">Time in seconds to index to next operation.
Example: 10
 </t>
        </r>
        <r>
          <rPr>
            <sz val="8"/>
            <rFont val="Tahoma"/>
            <family val="0"/>
          </rPr>
          <t xml:space="preserve">
</t>
        </r>
      </text>
    </comment>
    <comment ref="I62" authorId="0">
      <text>
        <r>
          <rPr>
            <b/>
            <sz val="8"/>
            <rFont val="Tahoma"/>
            <family val="0"/>
          </rPr>
          <t xml:space="preserve">Time in seconds to index to next operation.
Example: 10
 </t>
        </r>
        <r>
          <rPr>
            <sz val="8"/>
            <rFont val="Tahoma"/>
            <family val="0"/>
          </rPr>
          <t xml:space="preserve">
</t>
        </r>
      </text>
    </comment>
    <comment ref="M62" authorId="0">
      <text>
        <r>
          <rPr>
            <b/>
            <sz val="8"/>
            <rFont val="Tahoma"/>
            <family val="0"/>
          </rPr>
          <t xml:space="preserve">Time in seconds to index to next operation.
Example: 10
 </t>
        </r>
        <r>
          <rPr>
            <sz val="8"/>
            <rFont val="Tahoma"/>
            <family val="0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0"/>
          </rPr>
          <t>List type of macinhing operation performed. Pull dowm menu.
Example: Drilling</t>
        </r>
        <r>
          <rPr>
            <sz val="8"/>
            <rFont val="Tahoma"/>
            <family val="0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0"/>
          </rPr>
          <t>List type of macinhing operation performed. Pull down Menu.
Example: Drilling</t>
        </r>
        <r>
          <rPr>
            <sz val="8"/>
            <rFont val="Tahoma"/>
            <family val="0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0"/>
          </rPr>
          <t>List type of macinhing operation performed. Pull down menu.
Example: Drilling</t>
        </r>
        <r>
          <rPr>
            <sz val="8"/>
            <rFont val="Tahoma"/>
            <family val="0"/>
          </rPr>
          <t xml:space="preserve">
</t>
        </r>
      </text>
    </comment>
    <comment ref="M12" authorId="0">
      <text>
        <r>
          <rPr>
            <b/>
            <sz val="8"/>
            <rFont val="Tahoma"/>
            <family val="0"/>
          </rPr>
          <t>List type of macinhing operation performed. Pull down menu.
Example: Drilling</t>
        </r>
        <r>
          <rPr>
            <sz val="8"/>
            <rFont val="Tahoma"/>
            <family val="0"/>
          </rPr>
          <t xml:space="preserve">
</t>
        </r>
      </text>
    </comment>
    <comment ref="A40" authorId="0">
      <text>
        <r>
          <rPr>
            <b/>
            <sz val="8"/>
            <rFont val="Tahoma"/>
            <family val="0"/>
          </rPr>
          <t>List type of macinhing operation performed. Pull dowm menu.
Example: Drilling</t>
        </r>
        <r>
          <rPr>
            <sz val="8"/>
            <rFont val="Tahoma"/>
            <family val="0"/>
          </rPr>
          <t xml:space="preserve">
</t>
        </r>
      </text>
    </comment>
    <comment ref="E40" authorId="0">
      <text>
        <r>
          <rPr>
            <b/>
            <sz val="8"/>
            <rFont val="Tahoma"/>
            <family val="0"/>
          </rPr>
          <t>List type of macinhing operation performed. Pull dowm menu.
Example: Drilling</t>
        </r>
        <r>
          <rPr>
            <sz val="8"/>
            <rFont val="Tahoma"/>
            <family val="0"/>
          </rPr>
          <t xml:space="preserve">
</t>
        </r>
      </text>
    </comment>
    <comment ref="I40" authorId="0">
      <text>
        <r>
          <rPr>
            <b/>
            <sz val="8"/>
            <rFont val="Tahoma"/>
            <family val="0"/>
          </rPr>
          <t>List type of macinhing operation performed. Pull dowm menu.
Example: Drilling</t>
        </r>
        <r>
          <rPr>
            <sz val="8"/>
            <rFont val="Tahoma"/>
            <family val="0"/>
          </rPr>
          <t xml:space="preserve">
</t>
        </r>
      </text>
    </comment>
    <comment ref="M40" authorId="0">
      <text>
        <r>
          <rPr>
            <b/>
            <sz val="8"/>
            <rFont val="Tahoma"/>
            <family val="0"/>
          </rPr>
          <t>List type of macinhing operation performed. Pull dowm menu.
Example: Drilling</t>
        </r>
        <r>
          <rPr>
            <sz val="8"/>
            <rFont val="Tahoma"/>
            <family val="0"/>
          </rPr>
          <t xml:space="preserve">
</t>
        </r>
      </text>
    </comment>
    <comment ref="A32" authorId="0">
      <text>
        <r>
          <rPr>
            <b/>
            <sz val="8"/>
            <rFont val="Tahoma"/>
            <family val="0"/>
          </rPr>
          <t>Cutter depth for turning or boring pass.
Example: .125</t>
        </r>
        <r>
          <rPr>
            <sz val="8"/>
            <rFont val="Tahoma"/>
            <family val="0"/>
          </rPr>
          <t xml:space="preserve">
</t>
        </r>
      </text>
    </comment>
    <comment ref="E32" authorId="0">
      <text>
        <r>
          <rPr>
            <b/>
            <sz val="8"/>
            <rFont val="Tahoma"/>
            <family val="0"/>
          </rPr>
          <t>Cutter depth for turning or boring pass.
Example: .125</t>
        </r>
        <r>
          <rPr>
            <sz val="8"/>
            <rFont val="Tahoma"/>
            <family val="0"/>
          </rPr>
          <t xml:space="preserve">
</t>
        </r>
      </text>
    </comment>
    <comment ref="I32" authorId="0">
      <text>
        <r>
          <rPr>
            <b/>
            <sz val="8"/>
            <rFont val="Tahoma"/>
            <family val="0"/>
          </rPr>
          <t>Cutter depth for turning or boring pass.
Example: .125</t>
        </r>
        <r>
          <rPr>
            <sz val="8"/>
            <rFont val="Tahoma"/>
            <family val="0"/>
          </rPr>
          <t xml:space="preserve">
</t>
        </r>
      </text>
    </comment>
    <comment ref="M32" authorId="0">
      <text>
        <r>
          <rPr>
            <b/>
            <sz val="8"/>
            <rFont val="Tahoma"/>
            <family val="0"/>
          </rPr>
          <t>Cutter depth for turning or boring pass.
Example: .125</t>
        </r>
        <r>
          <rPr>
            <sz val="8"/>
            <rFont val="Tahoma"/>
            <family val="0"/>
          </rPr>
          <t xml:space="preserve">
</t>
        </r>
      </text>
    </comment>
    <comment ref="A64" authorId="0">
      <text>
        <r>
          <rPr>
            <b/>
            <sz val="8"/>
            <rFont val="Tahoma"/>
            <family val="0"/>
          </rPr>
          <t>Cutter depth for turning or boring pass.
Example: .125</t>
        </r>
        <r>
          <rPr>
            <sz val="8"/>
            <rFont val="Tahoma"/>
            <family val="0"/>
          </rPr>
          <t xml:space="preserve">
</t>
        </r>
      </text>
    </comment>
    <comment ref="E64" authorId="0">
      <text>
        <r>
          <rPr>
            <b/>
            <sz val="8"/>
            <rFont val="Tahoma"/>
            <family val="0"/>
          </rPr>
          <t>Cutter depth for turning or boring pass.
Example: .125</t>
        </r>
        <r>
          <rPr>
            <sz val="8"/>
            <rFont val="Tahoma"/>
            <family val="0"/>
          </rPr>
          <t xml:space="preserve">
</t>
        </r>
      </text>
    </comment>
    <comment ref="I64" authorId="0">
      <text>
        <r>
          <rPr>
            <b/>
            <sz val="8"/>
            <rFont val="Tahoma"/>
            <family val="0"/>
          </rPr>
          <t>Cutter depth for turning or boring pass.
Example: .125</t>
        </r>
        <r>
          <rPr>
            <sz val="8"/>
            <rFont val="Tahoma"/>
            <family val="0"/>
          </rPr>
          <t xml:space="preserve">
</t>
        </r>
      </text>
    </comment>
    <comment ref="M64" authorId="0">
      <text>
        <r>
          <rPr>
            <b/>
            <sz val="8"/>
            <rFont val="Tahoma"/>
            <family val="0"/>
          </rPr>
          <t>Cutter depth for turning or boring pass.
Example: .125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<sst xmlns="http://schemas.openxmlformats.org/spreadsheetml/2006/main" count="210" uniqueCount="61">
  <si>
    <t>EcoCut Cost Per Hole</t>
  </si>
  <si>
    <t>Machine $ Hour</t>
  </si>
  <si>
    <t>AMEC Process</t>
  </si>
  <si>
    <t>Operation Performed</t>
  </si>
  <si>
    <t>Turning</t>
  </si>
  <si>
    <t>Boring</t>
  </si>
  <si>
    <t>Facing</t>
  </si>
  <si>
    <t>EcoCut Insert Item Number</t>
  </si>
  <si>
    <t>2nd EcoCut Insert (If Needed)</t>
  </si>
  <si>
    <t>Inserts per Step (1 Minimum)</t>
  </si>
  <si>
    <t>Inserts per Step (1Minimum)</t>
  </si>
  <si>
    <t>Insert Cost</t>
  </si>
  <si>
    <t>Insert Life/Index (# of Parts)</t>
  </si>
  <si>
    <t>Insert Life/Index</t>
  </si>
  <si>
    <t>Number of Indexes (1 Minimum)</t>
  </si>
  <si>
    <t>LOC/DOC</t>
  </si>
  <si>
    <t>Total Inches Tool Life</t>
  </si>
  <si>
    <t>Total Minutes Tool Life</t>
  </si>
  <si>
    <t>Total Minutes Drilled Tool Life</t>
  </si>
  <si>
    <t>Tool Change (Minutes)</t>
  </si>
  <si>
    <t>Holder Item Number</t>
  </si>
  <si>
    <t>Holder Item Number (If Needed)</t>
  </si>
  <si>
    <t>Holder Cost</t>
  </si>
  <si>
    <t>Holder Cost (If Needed)</t>
  </si>
  <si>
    <t>Holder Life (# Insert Changes)</t>
  </si>
  <si>
    <t>Diameter</t>
  </si>
  <si>
    <t>SFM</t>
  </si>
  <si>
    <t>IPR</t>
  </si>
  <si>
    <t>IPM</t>
  </si>
  <si>
    <t>Tool Index Time (Seconds)</t>
  </si>
  <si>
    <t># Passes (1 Minimum)</t>
  </si>
  <si>
    <t>Cut Depth per Pass</t>
  </si>
  <si>
    <t>Cycle Time (Seconds)</t>
  </si>
  <si>
    <t>Process Cost/Part</t>
  </si>
  <si>
    <t>Tooling Cost/Part</t>
  </si>
  <si>
    <t>Total Cost/Part</t>
  </si>
  <si>
    <t>Competitive Process</t>
  </si>
  <si>
    <t>Drilling</t>
  </si>
  <si>
    <t>Competitive Manufacturer</t>
  </si>
  <si>
    <t>Solid Tool/Insert Item Number</t>
  </si>
  <si>
    <t>Insert/New Tool Cost</t>
  </si>
  <si>
    <t>Insert Life/Index or New Tool Life</t>
  </si>
  <si>
    <t>Regrind Cost</t>
  </si>
  <si>
    <t>Regrind Life</t>
  </si>
  <si>
    <t>Number of Regrinds</t>
  </si>
  <si>
    <t>Results</t>
  </si>
  <si>
    <t>Number of Parts Processed</t>
  </si>
  <si>
    <t>AMEC Cost Per Part</t>
  </si>
  <si>
    <t>Competitive Cost Per Part</t>
  </si>
  <si>
    <t>Date:</t>
  </si>
  <si>
    <t>AMEC Total Tool Cost</t>
  </si>
  <si>
    <t>Competitive Total Tool Cost</t>
  </si>
  <si>
    <t>Customer:</t>
  </si>
  <si>
    <t>AMEC Total Part Cost</t>
  </si>
  <si>
    <t>Competitive Total Part Cost</t>
  </si>
  <si>
    <t>Prepared by:</t>
  </si>
  <si>
    <t>Savings with AMEC Tool</t>
  </si>
  <si>
    <t>%Savings</t>
  </si>
  <si>
    <r>
      <t>Test Number:</t>
    </r>
    <r>
      <rPr>
        <b/>
        <sz val="10"/>
        <rFont val="Arial"/>
        <family val="2"/>
      </rPr>
      <t xml:space="preserve"> </t>
    </r>
  </si>
  <si>
    <r>
      <t>Customer Contact:</t>
    </r>
    <r>
      <rPr>
        <b/>
        <sz val="10"/>
        <rFont val="Arial"/>
        <family val="2"/>
      </rPr>
      <t xml:space="preserve"> </t>
    </r>
  </si>
  <si>
    <t>rev. 2 03/09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</si>
</sst>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0.0000"/>
    <numFmt numFmtId="167" formatCode="&quot;$&quot;#,##0.0000"/>
    <numFmt numFmtId="168" formatCode="&quot;$&quot;#,##0.000"/>
    <numFmt numFmtId="169" formatCode="&quot;$&quot;#,##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mm/dd/yy"/>
    <numFmt numFmtId="174" formatCode="0.0"/>
    <numFmt numFmtId="175" formatCode="00000"/>
  </numFmts>
  <fonts count="4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 horizontal="left" indent="1"/>
    </xf>
    <xf numFmtId="164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horizontal="left" indent="1"/>
    </xf>
    <xf numFmtId="164" fontId="0" fillId="0" borderId="0" xfId="0" applyNumberFormat="1" applyBorder="1" applyAlignment="1" applyProtection="1">
      <alignment/>
      <protection locked="0"/>
    </xf>
    <xf numFmtId="0" fontId="5" fillId="33" borderId="0" xfId="0" applyFont="1" applyFill="1" applyAlignment="1">
      <alignment horizontal="left" indent="1"/>
    </xf>
    <xf numFmtId="0" fontId="0" fillId="33" borderId="0" xfId="0" applyFill="1" applyAlignment="1">
      <alignment/>
    </xf>
    <xf numFmtId="164" fontId="0" fillId="33" borderId="0" xfId="0" applyNumberFormat="1" applyFill="1" applyBorder="1" applyAlignment="1" applyProtection="1">
      <alignment/>
      <protection locked="0"/>
    </xf>
    <xf numFmtId="0" fontId="0" fillId="33" borderId="0" xfId="0" applyFill="1" applyAlignment="1">
      <alignment horizontal="left" indent="1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 indent="1"/>
    </xf>
    <xf numFmtId="0" fontId="0" fillId="0" borderId="0" xfId="0" applyFill="1" applyAlignment="1">
      <alignment horizontal="left" indent="1"/>
    </xf>
    <xf numFmtId="0" fontId="4" fillId="34" borderId="0" xfId="0" applyFont="1" applyFill="1" applyAlignment="1">
      <alignment horizontal="left" indent="1"/>
    </xf>
    <xf numFmtId="0" fontId="0" fillId="34" borderId="0" xfId="0" applyFill="1" applyAlignment="1">
      <alignment/>
    </xf>
    <xf numFmtId="49" fontId="0" fillId="34" borderId="10" xfId="0" applyNumberFormat="1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1" fontId="0" fillId="0" borderId="10" xfId="0" applyNumberFormat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/>
      <protection/>
    </xf>
    <xf numFmtId="168" fontId="0" fillId="0" borderId="0" xfId="0" applyNumberFormat="1" applyBorder="1" applyAlignment="1" applyProtection="1">
      <alignment/>
      <protection/>
    </xf>
    <xf numFmtId="0" fontId="0" fillId="0" borderId="0" xfId="0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 locked="0"/>
    </xf>
    <xf numFmtId="49" fontId="6" fillId="0" borderId="0" xfId="0" applyNumberFormat="1" applyFont="1" applyBorder="1" applyAlignment="1" applyProtection="1">
      <alignment/>
      <protection hidden="1"/>
    </xf>
    <xf numFmtId="0" fontId="6" fillId="0" borderId="0" xfId="0" applyFont="1" applyAlignment="1">
      <alignment/>
    </xf>
    <xf numFmtId="3" fontId="0" fillId="35" borderId="10" xfId="0" applyNumberFormat="1" applyFill="1" applyBorder="1" applyAlignment="1" applyProtection="1">
      <alignment/>
      <protection/>
    </xf>
    <xf numFmtId="0" fontId="0" fillId="35" borderId="10" xfId="0" applyFill="1" applyBorder="1" applyAlignment="1" applyProtection="1">
      <alignment/>
      <protection/>
    </xf>
    <xf numFmtId="1" fontId="0" fillId="35" borderId="10" xfId="0" applyNumberFormat="1" applyFill="1" applyBorder="1" applyAlignment="1" applyProtection="1">
      <alignment/>
      <protection/>
    </xf>
    <xf numFmtId="166" fontId="0" fillId="0" borderId="10" xfId="0" applyNumberFormat="1" applyBorder="1" applyAlignment="1" applyProtection="1">
      <alignment/>
      <protection locked="0"/>
    </xf>
    <xf numFmtId="0" fontId="4" fillId="34" borderId="0" xfId="0" applyFont="1" applyFill="1" applyAlignment="1" applyProtection="1">
      <alignment horizontal="left" indent="1"/>
      <protection locked="0"/>
    </xf>
    <xf numFmtId="0" fontId="0" fillId="0" borderId="10" xfId="0" applyFill="1" applyBorder="1" applyAlignment="1" applyProtection="1">
      <alignment horizontal="right"/>
      <protection locked="0"/>
    </xf>
    <xf numFmtId="3" fontId="0" fillId="35" borderId="10" xfId="0" applyNumberFormat="1" applyFill="1" applyBorder="1" applyAlignment="1" applyProtection="1">
      <alignment horizontal="right"/>
      <protection/>
    </xf>
    <xf numFmtId="2" fontId="0" fillId="35" borderId="10" xfId="0" applyNumberFormat="1" applyFill="1" applyBorder="1" applyAlignment="1">
      <alignment/>
    </xf>
    <xf numFmtId="1" fontId="0" fillId="0" borderId="10" xfId="0" applyNumberFormat="1" applyFill="1" applyBorder="1" applyAlignment="1" applyProtection="1">
      <alignment/>
      <protection locked="0"/>
    </xf>
    <xf numFmtId="1" fontId="0" fillId="0" borderId="10" xfId="0" applyNumberFormat="1" applyFill="1" applyBorder="1" applyAlignment="1">
      <alignment/>
    </xf>
    <xf numFmtId="165" fontId="0" fillId="0" borderId="10" xfId="0" applyNumberFormat="1" applyFill="1" applyBorder="1" applyAlignment="1" applyProtection="1">
      <alignment/>
      <protection locked="0"/>
    </xf>
    <xf numFmtId="168" fontId="0" fillId="35" borderId="10" xfId="0" applyNumberFormat="1" applyFill="1" applyBorder="1" applyAlignment="1">
      <alignment/>
    </xf>
    <xf numFmtId="168" fontId="0" fillId="0" borderId="10" xfId="0" applyNumberFormat="1" applyFill="1" applyBorder="1" applyAlignment="1">
      <alignment/>
    </xf>
    <xf numFmtId="168" fontId="0" fillId="0" borderId="0" xfId="0" applyNumberFormat="1" applyAlignment="1">
      <alignment/>
    </xf>
    <xf numFmtId="168" fontId="0" fillId="0" borderId="10" xfId="0" applyNumberForma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1" fontId="0" fillId="0" borderId="0" xfId="0" applyNumberFormat="1" applyAlignment="1">
      <alignment horizontal="right"/>
    </xf>
    <xf numFmtId="168" fontId="0" fillId="0" borderId="0" xfId="0" applyNumberFormat="1" applyFill="1" applyBorder="1" applyAlignment="1">
      <alignment/>
    </xf>
    <xf numFmtId="168" fontId="0" fillId="33" borderId="0" xfId="0" applyNumberFormat="1" applyFill="1" applyBorder="1" applyAlignment="1">
      <alignment/>
    </xf>
    <xf numFmtId="0" fontId="4" fillId="33" borderId="0" xfId="0" applyFont="1" applyFill="1" applyAlignment="1">
      <alignment horizontal="left" indent="1"/>
    </xf>
    <xf numFmtId="0" fontId="7" fillId="0" borderId="0" xfId="0" applyFont="1" applyBorder="1" applyAlignment="1" applyProtection="1">
      <alignment horizontal="left" indent="5"/>
      <protection/>
    </xf>
    <xf numFmtId="14" fontId="0" fillId="0" borderId="10" xfId="0" applyNumberFormat="1" applyBorder="1" applyAlignment="1" applyProtection="1">
      <alignment/>
      <protection locked="0"/>
    </xf>
    <xf numFmtId="0" fontId="8" fillId="0" borderId="10" xfId="0" applyFont="1" applyBorder="1" applyAlignment="1" applyProtection="1">
      <alignment horizontal="center"/>
      <protection locked="0"/>
    </xf>
    <xf numFmtId="164" fontId="0" fillId="35" borderId="10" xfId="0" applyNumberFormat="1" applyFill="1" applyBorder="1" applyAlignment="1">
      <alignment/>
    </xf>
    <xf numFmtId="0" fontId="8" fillId="0" borderId="10" xfId="0" applyNumberFormat="1" applyFont="1" applyFill="1" applyBorder="1" applyAlignment="1" applyProtection="1">
      <alignment horizontal="center"/>
      <protection locked="0"/>
    </xf>
    <xf numFmtId="10" fontId="0" fillId="35" borderId="10" xfId="0" applyNumberForma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85725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5430" t="35200" r="5206" b="1846"/>
        <a:stretch>
          <a:fillRect/>
        </a:stretch>
      </xdr:blipFill>
      <xdr:spPr>
        <a:xfrm>
          <a:off x="0" y="0"/>
          <a:ext cx="1414462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86"/>
  <sheetViews>
    <sheetView showGridLines="0" tabSelected="1" zoomScale="75" zoomScaleNormal="75" zoomScalePageLayoutView="0" workbookViewId="0" topLeftCell="A1">
      <selection activeCell="X22" sqref="X21:X22"/>
    </sheetView>
  </sheetViews>
  <sheetFormatPr defaultColWidth="8.8515625" defaultRowHeight="12.75"/>
  <cols>
    <col min="1" max="1" width="36.421875" style="0" bestFit="1" customWidth="1"/>
    <col min="2" max="2" width="0.42578125" style="0" customWidth="1"/>
    <col min="3" max="3" width="15.421875" style="0" customWidth="1"/>
    <col min="4" max="4" width="0.42578125" style="0" customWidth="1"/>
    <col min="5" max="5" width="36.421875" style="0" bestFit="1" customWidth="1"/>
    <col min="6" max="6" width="0.42578125" style="0" customWidth="1"/>
    <col min="7" max="7" width="15.421875" style="0" customWidth="1"/>
    <col min="8" max="8" width="0.42578125" style="0" customWidth="1"/>
    <col min="9" max="9" width="36.421875" style="0" bestFit="1" customWidth="1"/>
    <col min="10" max="10" width="0.42578125" style="0" customWidth="1"/>
    <col min="11" max="11" width="15.421875" style="0" customWidth="1"/>
    <col min="12" max="12" width="0.42578125" style="0" customWidth="1"/>
    <col min="13" max="13" width="36.421875" style="0" bestFit="1" customWidth="1"/>
    <col min="14" max="14" width="0.42578125" style="0" customWidth="1"/>
    <col min="15" max="15" width="15.421875" style="0" customWidth="1"/>
    <col min="16" max="16" width="0.42578125" style="0" customWidth="1"/>
  </cols>
  <sheetData>
    <row r="1" spans="1:15" ht="99.7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12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12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12.7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1:15" ht="18">
      <c r="A5" s="51" t="s">
        <v>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8" spans="1:13" ht="12.75">
      <c r="A8" s="1" t="s">
        <v>1</v>
      </c>
      <c r="C8" s="2">
        <v>0</v>
      </c>
      <c r="E8" s="3"/>
      <c r="I8" s="3"/>
      <c r="M8" s="3"/>
    </row>
    <row r="9" spans="1:13" ht="12.75">
      <c r="A9" s="1"/>
      <c r="C9" s="4"/>
      <c r="E9" s="3"/>
      <c r="I9" s="3"/>
      <c r="M9" s="3"/>
    </row>
    <row r="10" spans="1:15" ht="18">
      <c r="A10" s="5" t="s">
        <v>2</v>
      </c>
      <c r="B10" s="6"/>
      <c r="C10" s="7"/>
      <c r="D10" s="6"/>
      <c r="E10" s="8"/>
      <c r="F10" s="6"/>
      <c r="G10" s="6"/>
      <c r="H10" s="6"/>
      <c r="I10" s="8"/>
      <c r="J10" s="6"/>
      <c r="K10" s="6"/>
      <c r="L10" s="6"/>
      <c r="M10" s="8"/>
      <c r="N10" s="6"/>
      <c r="O10" s="6"/>
    </row>
    <row r="11" spans="2:15" ht="12.75">
      <c r="B11" s="9"/>
      <c r="C11" s="10"/>
      <c r="D11" s="9"/>
      <c r="E11" s="11"/>
      <c r="F11" s="9"/>
      <c r="G11" s="9"/>
      <c r="H11" s="9"/>
      <c r="I11" s="11"/>
      <c r="J11" s="9"/>
      <c r="K11" s="9"/>
      <c r="L11" s="9"/>
      <c r="M11" s="11"/>
      <c r="N11" s="9"/>
      <c r="O11" s="9"/>
    </row>
    <row r="12" spans="1:15" ht="12.75">
      <c r="A12" s="12" t="s">
        <v>3</v>
      </c>
      <c r="B12" s="13"/>
      <c r="C12" s="14" t="s">
        <v>4</v>
      </c>
      <c r="D12" s="13"/>
      <c r="E12" s="12" t="s">
        <v>3</v>
      </c>
      <c r="F12" s="13"/>
      <c r="G12" s="14" t="s">
        <v>4</v>
      </c>
      <c r="H12" s="13"/>
      <c r="I12" s="12" t="s">
        <v>3</v>
      </c>
      <c r="J12" s="13"/>
      <c r="K12" s="14" t="s">
        <v>5</v>
      </c>
      <c r="L12" s="13"/>
      <c r="M12" s="12" t="s">
        <v>3</v>
      </c>
      <c r="N12" s="13"/>
      <c r="O12" s="14" t="s">
        <v>6</v>
      </c>
    </row>
    <row r="13" spans="1:16" ht="12.75">
      <c r="A13" s="1" t="s">
        <v>7</v>
      </c>
      <c r="C13" s="15"/>
      <c r="E13" s="1" t="s">
        <v>8</v>
      </c>
      <c r="G13" s="15"/>
      <c r="I13" s="1"/>
      <c r="K13" s="16"/>
      <c r="M13" s="1"/>
      <c r="O13" s="16"/>
      <c r="P13" s="20"/>
    </row>
    <row r="14" spans="1:16" ht="12.75">
      <c r="A14" s="1" t="s">
        <v>9</v>
      </c>
      <c r="C14" s="17">
        <v>1</v>
      </c>
      <c r="E14" s="1" t="s">
        <v>10</v>
      </c>
      <c r="G14" s="17">
        <v>1</v>
      </c>
      <c r="I14" s="1"/>
      <c r="K14" s="18"/>
      <c r="M14" s="1"/>
      <c r="O14" s="18"/>
      <c r="P14" s="20"/>
    </row>
    <row r="15" spans="1:15" ht="12.75">
      <c r="A15" s="1" t="s">
        <v>11</v>
      </c>
      <c r="C15" s="2">
        <v>0</v>
      </c>
      <c r="E15" s="1" t="s">
        <v>11</v>
      </c>
      <c r="G15" s="2">
        <v>0</v>
      </c>
      <c r="I15" s="10"/>
      <c r="K15" s="19"/>
      <c r="M15" s="1"/>
      <c r="O15" s="19"/>
    </row>
    <row r="16" spans="1:16" ht="12.75">
      <c r="A16" s="1" t="s">
        <v>12</v>
      </c>
      <c r="C16" s="15">
        <v>0</v>
      </c>
      <c r="D16" s="20">
        <f>(C16*C17)</f>
        <v>0</v>
      </c>
      <c r="E16" s="1" t="s">
        <v>13</v>
      </c>
      <c r="G16" s="15">
        <v>0</v>
      </c>
      <c r="H16" s="20">
        <f>(G16*G17)</f>
        <v>0</v>
      </c>
      <c r="I16" s="1"/>
      <c r="K16" s="18"/>
      <c r="L16" s="20"/>
      <c r="M16" s="1"/>
      <c r="O16" s="18"/>
      <c r="P16" s="20"/>
    </row>
    <row r="17" spans="1:16" ht="12.75">
      <c r="A17" s="1" t="s">
        <v>14</v>
      </c>
      <c r="C17" s="21">
        <v>1</v>
      </c>
      <c r="D17" s="20"/>
      <c r="E17" s="1" t="s">
        <v>14</v>
      </c>
      <c r="G17" s="15">
        <v>1</v>
      </c>
      <c r="H17" s="20"/>
      <c r="I17" s="1"/>
      <c r="K17" s="18"/>
      <c r="L17" s="20"/>
      <c r="M17" s="1"/>
      <c r="O17" s="18"/>
      <c r="P17" s="20"/>
    </row>
    <row r="18" spans="1:14" ht="12.75">
      <c r="A18" s="1" t="s">
        <v>15</v>
      </c>
      <c r="C18" s="22">
        <v>0</v>
      </c>
      <c r="E18" s="1" t="s">
        <v>15</v>
      </c>
      <c r="G18" s="22">
        <v>0</v>
      </c>
      <c r="I18" s="3"/>
      <c r="M18" s="23"/>
      <c r="N18" s="24"/>
    </row>
    <row r="19" spans="1:15" ht="12.75">
      <c r="A19" s="1" t="s">
        <v>16</v>
      </c>
      <c r="C19" s="25">
        <f>(D16*C18)</f>
        <v>0</v>
      </c>
      <c r="D19" s="20"/>
      <c r="E19" s="1" t="s">
        <v>16</v>
      </c>
      <c r="G19" s="26">
        <f>(H16*G18)</f>
        <v>0</v>
      </c>
      <c r="H19" s="20"/>
      <c r="I19" s="1"/>
      <c r="K19" s="18"/>
      <c r="L19" s="20"/>
      <c r="M19" s="1"/>
      <c r="O19" s="18"/>
    </row>
    <row r="20" spans="1:15" ht="12.75">
      <c r="A20" s="1" t="s">
        <v>17</v>
      </c>
      <c r="C20" s="25">
        <f>(D16*C33)/60</f>
        <v>0</v>
      </c>
      <c r="D20" s="20"/>
      <c r="E20" s="1" t="s">
        <v>18</v>
      </c>
      <c r="G20" s="27">
        <f>(H16*G33)/60</f>
        <v>0</v>
      </c>
      <c r="H20" s="20"/>
      <c r="I20" s="1"/>
      <c r="K20" s="18"/>
      <c r="L20" s="20"/>
      <c r="M20" s="1"/>
      <c r="O20" s="18"/>
    </row>
    <row r="21" spans="1:15" ht="12.75">
      <c r="A21" s="1" t="s">
        <v>19</v>
      </c>
      <c r="C21" s="15">
        <v>0</v>
      </c>
      <c r="E21" s="1" t="s">
        <v>19</v>
      </c>
      <c r="G21" s="15">
        <v>0</v>
      </c>
      <c r="I21" s="1"/>
      <c r="K21" s="18"/>
      <c r="M21" s="1"/>
      <c r="O21" s="18"/>
    </row>
    <row r="22" spans="1:15" ht="12.75">
      <c r="A22" s="1" t="s">
        <v>20</v>
      </c>
      <c r="C22" s="15"/>
      <c r="E22" s="1" t="s">
        <v>21</v>
      </c>
      <c r="G22" s="15"/>
      <c r="I22" s="1"/>
      <c r="K22" s="16"/>
      <c r="M22" s="1"/>
      <c r="O22" s="16"/>
    </row>
    <row r="23" spans="1:15" ht="12.75">
      <c r="A23" s="1" t="s">
        <v>22</v>
      </c>
      <c r="C23" s="2">
        <v>0</v>
      </c>
      <c r="E23" s="1" t="s">
        <v>23</v>
      </c>
      <c r="G23" s="2">
        <v>0</v>
      </c>
      <c r="I23" s="1"/>
      <c r="K23" s="19"/>
      <c r="M23" s="1"/>
      <c r="O23" s="19"/>
    </row>
    <row r="24" spans="1:15" ht="12.75">
      <c r="A24" s="1" t="s">
        <v>24</v>
      </c>
      <c r="C24" s="15">
        <v>0</v>
      </c>
      <c r="E24" s="1" t="s">
        <v>24</v>
      </c>
      <c r="G24" s="15">
        <v>0</v>
      </c>
      <c r="I24" s="1" t="s">
        <v>15</v>
      </c>
      <c r="K24" s="22">
        <v>0</v>
      </c>
      <c r="M24" s="1" t="s">
        <v>15</v>
      </c>
      <c r="O24" s="22">
        <v>0</v>
      </c>
    </row>
    <row r="25" spans="1:15" ht="12.75">
      <c r="A25" s="1" t="s">
        <v>25</v>
      </c>
      <c r="C25" s="28">
        <v>0</v>
      </c>
      <c r="E25" s="1" t="s">
        <v>25</v>
      </c>
      <c r="G25" s="28">
        <v>0</v>
      </c>
      <c r="I25" s="1" t="s">
        <v>25</v>
      </c>
      <c r="K25" s="28">
        <v>0</v>
      </c>
      <c r="M25" s="1" t="s">
        <v>25</v>
      </c>
      <c r="O25" s="28">
        <v>0</v>
      </c>
    </row>
    <row r="26" spans="1:15" ht="12.75">
      <c r="A26" s="29" t="s">
        <v>26</v>
      </c>
      <c r="C26" s="30">
        <v>0</v>
      </c>
      <c r="E26" s="29" t="s">
        <v>26</v>
      </c>
      <c r="G26" s="30">
        <v>0</v>
      </c>
      <c r="I26" s="29" t="s">
        <v>26</v>
      </c>
      <c r="K26" s="30">
        <v>0</v>
      </c>
      <c r="M26" s="29" t="s">
        <v>26</v>
      </c>
      <c r="O26" s="30">
        <v>0</v>
      </c>
    </row>
    <row r="27" spans="1:15" ht="12.75">
      <c r="A27" s="12" t="str">
        <f>IF(A26="SFM","RPM","SFM")</f>
        <v>RPM</v>
      </c>
      <c r="C27" s="31">
        <f>IF(C26=0,0,IF(A26="SFM",(C26*12)/(PI()*C25),(C26*PI()*C25)/12))</f>
        <v>0</v>
      </c>
      <c r="E27" s="12" t="str">
        <f>IF(E26="SFM","RPM","SFM")</f>
        <v>RPM</v>
      </c>
      <c r="G27" s="31">
        <f>IF(G26=0,0,IF(E26="SFM",(G26*12)/(PI()*G25),(G26*PI()*G25)/12))</f>
        <v>0</v>
      </c>
      <c r="I27" s="12" t="str">
        <f>IF(I26="SFM","RPM","SFM")</f>
        <v>RPM</v>
      </c>
      <c r="K27" s="31">
        <f>IF(K26=0,0,IF(I26="SFM",(K26*12)/(PI()*K25),(K26*PI()*K25)/12))</f>
        <v>0</v>
      </c>
      <c r="M27" s="12" t="str">
        <f>IF(M26="SFM","RPM","SFM")</f>
        <v>RPM</v>
      </c>
      <c r="O27" s="31">
        <f>IF(O26=0,0,IF(M26="SFM",(O26*12)/(PI()*O25),(O26*PI()*O25)/12))</f>
        <v>0</v>
      </c>
    </row>
    <row r="28" spans="1:15" ht="12.75">
      <c r="A28" s="1" t="s">
        <v>27</v>
      </c>
      <c r="C28" s="15">
        <v>0</v>
      </c>
      <c r="E28" s="1" t="s">
        <v>27</v>
      </c>
      <c r="G28" s="15">
        <v>0</v>
      </c>
      <c r="I28" s="1" t="s">
        <v>27</v>
      </c>
      <c r="K28" s="28">
        <v>0</v>
      </c>
      <c r="M28" s="1" t="s">
        <v>27</v>
      </c>
      <c r="O28" s="28">
        <v>0</v>
      </c>
    </row>
    <row r="29" spans="1:15" ht="12.75">
      <c r="A29" s="1" t="s">
        <v>28</v>
      </c>
      <c r="C29" s="32">
        <f>IF(A26="RPM",(C26*C28),(C27*C28))</f>
        <v>0</v>
      </c>
      <c r="E29" s="1" t="s">
        <v>28</v>
      </c>
      <c r="G29" s="32">
        <f>IF(E26="RPM",(G26*G28),(G27*G28))</f>
        <v>0</v>
      </c>
      <c r="I29" s="1" t="s">
        <v>28</v>
      </c>
      <c r="K29" s="32">
        <f>IF(I26="RPM",(K26*K28),(K27*K28))</f>
        <v>0</v>
      </c>
      <c r="M29" s="1" t="s">
        <v>28</v>
      </c>
      <c r="O29" s="32">
        <f>IF(M26="RPM",(O26*O28),(O27*O28))</f>
        <v>0</v>
      </c>
    </row>
    <row r="30" spans="1:15" ht="12.75">
      <c r="A30" s="1" t="s">
        <v>29</v>
      </c>
      <c r="C30" s="33">
        <v>0</v>
      </c>
      <c r="E30" s="1" t="s">
        <v>29</v>
      </c>
      <c r="G30" s="33">
        <v>0</v>
      </c>
      <c r="I30" s="1"/>
      <c r="K30" s="34"/>
      <c r="M30" s="1"/>
      <c r="O30" s="34"/>
    </row>
    <row r="31" spans="1:15" ht="12.75">
      <c r="A31" s="1" t="s">
        <v>30</v>
      </c>
      <c r="C31" s="15">
        <v>1</v>
      </c>
      <c r="E31" s="1" t="s">
        <v>30</v>
      </c>
      <c r="G31" s="15">
        <v>1</v>
      </c>
      <c r="I31" s="1" t="s">
        <v>30</v>
      </c>
      <c r="K31" s="17">
        <v>1</v>
      </c>
      <c r="M31" s="1" t="s">
        <v>30</v>
      </c>
      <c r="O31" s="17">
        <v>1</v>
      </c>
    </row>
    <row r="32" spans="1:15" ht="12.75">
      <c r="A32" s="1" t="s">
        <v>31</v>
      </c>
      <c r="C32" s="35">
        <v>0</v>
      </c>
      <c r="E32" s="1" t="s">
        <v>31</v>
      </c>
      <c r="G32" s="35">
        <v>0</v>
      </c>
      <c r="I32" s="1" t="s">
        <v>31</v>
      </c>
      <c r="K32" s="35">
        <v>0</v>
      </c>
      <c r="M32" s="1" t="s">
        <v>31</v>
      </c>
      <c r="O32" s="35">
        <v>0</v>
      </c>
    </row>
    <row r="33" spans="1:15" ht="12.75">
      <c r="A33" s="1" t="s">
        <v>32</v>
      </c>
      <c r="C33" s="32">
        <f>IF(C8=0,0,(((C18*C31)/C29)*60)+C30)</f>
        <v>0</v>
      </c>
      <c r="E33" s="1" t="s">
        <v>32</v>
      </c>
      <c r="G33" s="32">
        <f>IF(G18=0,0,(((G18*G31)/G29)*60)+G30)</f>
        <v>0</v>
      </c>
      <c r="I33" s="1" t="s">
        <v>32</v>
      </c>
      <c r="K33" s="32">
        <f>IF(K24=0,0,(((K24*K31)/K29)*60))</f>
        <v>0</v>
      </c>
      <c r="M33" s="1" t="s">
        <v>32</v>
      </c>
      <c r="O33" s="32">
        <f>IF(O24=0,0,(((O24*O31)/O29)*60))</f>
        <v>0</v>
      </c>
    </row>
    <row r="34" spans="1:15" ht="12.75">
      <c r="A34" s="1" t="s">
        <v>33</v>
      </c>
      <c r="C34" s="36">
        <f>IF(C8=0,0,((C33/60)*(C8/60)+C21/(C8/60)/D16))</f>
        <v>0</v>
      </c>
      <c r="E34" s="1" t="s">
        <v>33</v>
      </c>
      <c r="G34" s="36">
        <f>IF(C8=0,0,IF(G25=0,0,((G33/60)*(C8/60)+((IF(G21=0,C21,G21))/(C8/60))/(IF(H16=0,D16,H16)))))</f>
        <v>0</v>
      </c>
      <c r="I34" s="1" t="s">
        <v>33</v>
      </c>
      <c r="K34" s="36">
        <f>IF(C8=0,0,IF(K25=0,0,((K33/60)*(C8/60))))</f>
        <v>0</v>
      </c>
      <c r="M34" s="1" t="s">
        <v>33</v>
      </c>
      <c r="O34" s="36">
        <f>IF(C8=0,0,IF(O25=0,0,((O33/60)*(C8/60))))</f>
        <v>0</v>
      </c>
    </row>
    <row r="35" spans="1:15" ht="12.75">
      <c r="A35" s="1" t="s">
        <v>34</v>
      </c>
      <c r="C35" s="36">
        <f>IF(C15=0,0,((C15*C14)+IF(C23=0,0,(C23/C24)))/D16)</f>
        <v>0</v>
      </c>
      <c r="E35" s="1" t="s">
        <v>34</v>
      </c>
      <c r="G35" s="36">
        <f>IF(G15=0,0,((G15*G14)+IF(G23=0,0,(G23/G24)))/H16)</f>
        <v>0</v>
      </c>
      <c r="I35" s="1"/>
      <c r="K35" s="37"/>
      <c r="M35" s="1"/>
      <c r="O35" s="37"/>
    </row>
    <row r="36" spans="1:15" ht="12.75">
      <c r="A36" s="1" t="s">
        <v>35</v>
      </c>
      <c r="C36" s="36">
        <f>(C34+C35)</f>
        <v>0</v>
      </c>
      <c r="E36" s="1" t="s">
        <v>35</v>
      </c>
      <c r="G36" s="36">
        <f>(G34+G35)</f>
        <v>0</v>
      </c>
      <c r="I36" s="1" t="s">
        <v>35</v>
      </c>
      <c r="K36" s="36">
        <f>(K34)</f>
        <v>0</v>
      </c>
      <c r="M36" s="1" t="s">
        <v>35</v>
      </c>
      <c r="O36" s="36">
        <f>(O34)</f>
        <v>0</v>
      </c>
    </row>
    <row r="37" spans="1:13" ht="12.75">
      <c r="A37" s="3"/>
      <c r="E37" s="3"/>
      <c r="I37" s="3"/>
      <c r="M37" s="3"/>
    </row>
    <row r="38" spans="1:15" ht="18">
      <c r="A38" s="5" t="s">
        <v>36</v>
      </c>
      <c r="B38" s="6"/>
      <c r="C38" s="6"/>
      <c r="D38" s="6"/>
      <c r="E38" s="8"/>
      <c r="F38" s="6"/>
      <c r="G38" s="6"/>
      <c r="H38" s="6"/>
      <c r="I38" s="8"/>
      <c r="J38" s="6"/>
      <c r="K38" s="6"/>
      <c r="L38" s="6"/>
      <c r="M38" s="8"/>
      <c r="N38" s="6"/>
      <c r="O38" s="6"/>
    </row>
    <row r="39" spans="1:15" ht="12.75">
      <c r="A39" s="10"/>
      <c r="B39" s="9"/>
      <c r="C39" s="9"/>
      <c r="D39" s="9"/>
      <c r="E39" s="11"/>
      <c r="F39" s="9"/>
      <c r="G39" s="9"/>
      <c r="H39" s="9"/>
      <c r="I39" s="11"/>
      <c r="J39" s="9"/>
      <c r="K39" s="9"/>
      <c r="L39" s="9"/>
      <c r="M39" s="11"/>
      <c r="N39" s="9"/>
      <c r="O39" s="9"/>
    </row>
    <row r="40" spans="1:15" ht="12.75">
      <c r="A40" s="12" t="s">
        <v>3</v>
      </c>
      <c r="B40" s="13"/>
      <c r="C40" s="14" t="s">
        <v>5</v>
      </c>
      <c r="D40" s="13"/>
      <c r="E40" s="12" t="s">
        <v>3</v>
      </c>
      <c r="F40" s="13"/>
      <c r="G40" s="14" t="s">
        <v>37</v>
      </c>
      <c r="H40" s="13"/>
      <c r="I40" s="12" t="s">
        <v>3</v>
      </c>
      <c r="J40" s="13"/>
      <c r="K40" s="14" t="s">
        <v>37</v>
      </c>
      <c r="L40" s="13"/>
      <c r="M40" s="12" t="s">
        <v>3</v>
      </c>
      <c r="N40" s="13"/>
      <c r="O40" s="14" t="s">
        <v>37</v>
      </c>
    </row>
    <row r="41" spans="1:15" ht="12.75">
      <c r="A41" s="1" t="s">
        <v>38</v>
      </c>
      <c r="C41" s="15"/>
      <c r="E41" s="1" t="s">
        <v>38</v>
      </c>
      <c r="G41" s="15"/>
      <c r="H41" s="38"/>
      <c r="I41" s="1" t="s">
        <v>38</v>
      </c>
      <c r="K41" s="15"/>
      <c r="M41" s="1" t="s">
        <v>38</v>
      </c>
      <c r="O41" s="15"/>
    </row>
    <row r="42" spans="1:16" ht="12.75">
      <c r="A42" s="1" t="s">
        <v>39</v>
      </c>
      <c r="C42" s="15"/>
      <c r="E42" s="1" t="s">
        <v>39</v>
      </c>
      <c r="G42" s="15"/>
      <c r="I42" s="1" t="s">
        <v>39</v>
      </c>
      <c r="K42" s="15"/>
      <c r="M42" s="1" t="s">
        <v>39</v>
      </c>
      <c r="O42" s="15"/>
      <c r="P42" s="20">
        <f>(O45*O46)</f>
        <v>0</v>
      </c>
    </row>
    <row r="43" spans="1:16" ht="12.75">
      <c r="A43" s="1" t="s">
        <v>9</v>
      </c>
      <c r="C43" s="17">
        <v>1</v>
      </c>
      <c r="E43" s="1" t="s">
        <v>9</v>
      </c>
      <c r="G43" s="17">
        <v>1</v>
      </c>
      <c r="I43" s="1" t="s">
        <v>9</v>
      </c>
      <c r="K43" s="17">
        <v>1</v>
      </c>
      <c r="M43" s="1" t="s">
        <v>9</v>
      </c>
      <c r="O43" s="17">
        <v>1</v>
      </c>
      <c r="P43" s="20">
        <f>P46+P42</f>
        <v>0</v>
      </c>
    </row>
    <row r="44" spans="1:16" ht="12.75">
      <c r="A44" s="1" t="s">
        <v>40</v>
      </c>
      <c r="C44" s="2">
        <v>0</v>
      </c>
      <c r="E44" s="1" t="s">
        <v>40</v>
      </c>
      <c r="G44" s="2">
        <v>0</v>
      </c>
      <c r="I44" s="1" t="s">
        <v>40</v>
      </c>
      <c r="K44" s="39">
        <v>0</v>
      </c>
      <c r="M44" s="1" t="s">
        <v>40</v>
      </c>
      <c r="O44" s="39">
        <v>0</v>
      </c>
      <c r="P44" s="20">
        <f>IF(O48=0,0,(O47/O48))</f>
        <v>0</v>
      </c>
    </row>
    <row r="45" spans="1:15" ht="12.75">
      <c r="A45" s="1" t="s">
        <v>41</v>
      </c>
      <c r="C45" s="15">
        <v>0</v>
      </c>
      <c r="D45" s="20">
        <f>(C45*C46)</f>
        <v>0</v>
      </c>
      <c r="E45" s="1" t="s">
        <v>41</v>
      </c>
      <c r="G45" s="15">
        <v>0</v>
      </c>
      <c r="H45" s="20">
        <f>(G45*G46)</f>
        <v>0</v>
      </c>
      <c r="I45" s="1" t="s">
        <v>41</v>
      </c>
      <c r="K45" s="17">
        <v>0</v>
      </c>
      <c r="L45" s="20">
        <f>(K45*K46)</f>
        <v>0</v>
      </c>
      <c r="M45" s="1" t="s">
        <v>41</v>
      </c>
      <c r="O45" s="17">
        <v>0</v>
      </c>
    </row>
    <row r="46" spans="1:16" ht="12.75">
      <c r="A46" s="1" t="s">
        <v>14</v>
      </c>
      <c r="C46" s="15">
        <v>1</v>
      </c>
      <c r="D46" s="20">
        <f>D49+D45</f>
        <v>0</v>
      </c>
      <c r="E46" s="1" t="s">
        <v>14</v>
      </c>
      <c r="G46" s="15">
        <v>1</v>
      </c>
      <c r="H46" s="20">
        <f>H49+H45</f>
        <v>0</v>
      </c>
      <c r="I46" s="1" t="s">
        <v>14</v>
      </c>
      <c r="K46" s="17">
        <v>1</v>
      </c>
      <c r="L46" s="20">
        <f>L49+L45</f>
        <v>0</v>
      </c>
      <c r="M46" s="1" t="s">
        <v>14</v>
      </c>
      <c r="O46" s="17">
        <v>1</v>
      </c>
      <c r="P46" s="20">
        <f>(O48*O49)</f>
        <v>0</v>
      </c>
    </row>
    <row r="47" spans="1:15" ht="12.75">
      <c r="A47" s="1" t="s">
        <v>42</v>
      </c>
      <c r="C47" s="2">
        <v>0</v>
      </c>
      <c r="D47" s="20">
        <f>IF(C48=0,0,(C47/C48))</f>
        <v>0</v>
      </c>
      <c r="E47" s="1" t="s">
        <v>42</v>
      </c>
      <c r="G47" s="2">
        <v>0</v>
      </c>
      <c r="H47" s="20">
        <f>IF(G48=0,0,(G47/G48))</f>
        <v>0</v>
      </c>
      <c r="I47" s="1" t="s">
        <v>42</v>
      </c>
      <c r="K47" s="39">
        <v>0</v>
      </c>
      <c r="L47" s="20">
        <f>IF(K48=0,0,(K47/K48))</f>
        <v>0</v>
      </c>
      <c r="M47" s="1" t="s">
        <v>42</v>
      </c>
      <c r="O47" s="39">
        <v>0</v>
      </c>
    </row>
    <row r="48" spans="1:16" ht="12.75">
      <c r="A48" s="1" t="s">
        <v>43</v>
      </c>
      <c r="C48" s="21">
        <v>0</v>
      </c>
      <c r="E48" s="1" t="s">
        <v>43</v>
      </c>
      <c r="G48" s="21">
        <v>0</v>
      </c>
      <c r="I48" s="1" t="s">
        <v>43</v>
      </c>
      <c r="K48" s="21">
        <v>0</v>
      </c>
      <c r="M48" s="1" t="s">
        <v>43</v>
      </c>
      <c r="O48" s="21">
        <v>0</v>
      </c>
      <c r="P48" s="20"/>
    </row>
    <row r="49" spans="1:16" ht="12.75">
      <c r="A49" s="1" t="s">
        <v>44</v>
      </c>
      <c r="C49" s="21">
        <v>0</v>
      </c>
      <c r="D49" s="20">
        <f>(C48*C49)</f>
        <v>0</v>
      </c>
      <c r="E49" s="1" t="s">
        <v>44</v>
      </c>
      <c r="G49" s="21">
        <v>0</v>
      </c>
      <c r="H49" s="20">
        <f>(G48*G49)</f>
        <v>0</v>
      </c>
      <c r="I49" s="1" t="s">
        <v>44</v>
      </c>
      <c r="K49" s="21">
        <v>0</v>
      </c>
      <c r="L49" s="20">
        <f>(K48*K49)</f>
        <v>0</v>
      </c>
      <c r="M49" s="1" t="s">
        <v>44</v>
      </c>
      <c r="O49" s="21">
        <v>0</v>
      </c>
      <c r="P49" s="20"/>
    </row>
    <row r="50" spans="1:15" ht="12.75">
      <c r="A50" s="1" t="s">
        <v>15</v>
      </c>
      <c r="C50" s="22">
        <v>0</v>
      </c>
      <c r="E50" s="1" t="s">
        <v>15</v>
      </c>
      <c r="G50" s="22">
        <v>0</v>
      </c>
      <c r="I50" s="1" t="s">
        <v>15</v>
      </c>
      <c r="K50" s="22">
        <v>0</v>
      </c>
      <c r="M50" s="1" t="s">
        <v>15</v>
      </c>
      <c r="O50" s="22">
        <v>0</v>
      </c>
    </row>
    <row r="51" spans="1:15" ht="12.75">
      <c r="A51" s="1" t="s">
        <v>16</v>
      </c>
      <c r="C51" s="25">
        <f>(D46*C50)</f>
        <v>0</v>
      </c>
      <c r="D51" s="20"/>
      <c r="E51" s="1" t="s">
        <v>16</v>
      </c>
      <c r="G51" s="25">
        <f>(H46*G50)</f>
        <v>0</v>
      </c>
      <c r="H51" s="20"/>
      <c r="I51" s="1" t="s">
        <v>16</v>
      </c>
      <c r="K51" s="25">
        <f>(L46*K50)</f>
        <v>0</v>
      </c>
      <c r="L51" s="20"/>
      <c r="M51" s="1" t="s">
        <v>16</v>
      </c>
      <c r="O51" s="25">
        <f>(P43*O50)</f>
        <v>0</v>
      </c>
    </row>
    <row r="52" spans="1:15" ht="12.75">
      <c r="A52" s="1" t="s">
        <v>17</v>
      </c>
      <c r="C52" s="25">
        <f>(D46*C65)/60</f>
        <v>0</v>
      </c>
      <c r="D52" s="20"/>
      <c r="E52" s="1" t="s">
        <v>17</v>
      </c>
      <c r="G52" s="25">
        <f>(H46*G65)/60</f>
        <v>0</v>
      </c>
      <c r="H52" s="20"/>
      <c r="I52" s="1" t="s">
        <v>17</v>
      </c>
      <c r="K52" s="25">
        <f>(L46*K65)/60</f>
        <v>0</v>
      </c>
      <c r="L52" s="20"/>
      <c r="M52" s="1" t="s">
        <v>17</v>
      </c>
      <c r="O52" s="25">
        <f>(P43*O65)/60</f>
        <v>0</v>
      </c>
    </row>
    <row r="53" spans="1:15" ht="12.75">
      <c r="A53" s="1" t="s">
        <v>19</v>
      </c>
      <c r="C53" s="15">
        <v>0</v>
      </c>
      <c r="E53" s="1" t="s">
        <v>19</v>
      </c>
      <c r="G53" s="15">
        <v>0</v>
      </c>
      <c r="I53" s="1" t="s">
        <v>19</v>
      </c>
      <c r="K53" s="17">
        <v>0</v>
      </c>
      <c r="M53" s="1" t="s">
        <v>19</v>
      </c>
      <c r="O53" s="17">
        <v>0</v>
      </c>
    </row>
    <row r="54" spans="1:15" ht="12.75">
      <c r="A54" s="1" t="s">
        <v>21</v>
      </c>
      <c r="C54" s="15"/>
      <c r="E54" s="1" t="s">
        <v>21</v>
      </c>
      <c r="G54" s="15"/>
      <c r="I54" s="1" t="s">
        <v>21</v>
      </c>
      <c r="K54" s="15"/>
      <c r="M54" s="1" t="s">
        <v>21</v>
      </c>
      <c r="O54" s="15"/>
    </row>
    <row r="55" spans="1:15" ht="12.75">
      <c r="A55" s="1" t="s">
        <v>23</v>
      </c>
      <c r="C55" s="2">
        <v>0</v>
      </c>
      <c r="E55" s="1" t="s">
        <v>23</v>
      </c>
      <c r="G55" s="2">
        <v>0</v>
      </c>
      <c r="I55" s="1" t="s">
        <v>23</v>
      </c>
      <c r="K55" s="39">
        <v>0</v>
      </c>
      <c r="M55" s="1" t="s">
        <v>23</v>
      </c>
      <c r="O55" s="39">
        <v>0</v>
      </c>
    </row>
    <row r="56" spans="1:15" ht="12.75">
      <c r="A56" s="1" t="s">
        <v>24</v>
      </c>
      <c r="C56" s="15">
        <v>0</v>
      </c>
      <c r="E56" s="1" t="s">
        <v>24</v>
      </c>
      <c r="G56" s="15">
        <v>0</v>
      </c>
      <c r="I56" s="1" t="s">
        <v>24</v>
      </c>
      <c r="K56" s="17">
        <v>0</v>
      </c>
      <c r="M56" s="1" t="s">
        <v>24</v>
      </c>
      <c r="O56" s="17">
        <v>0</v>
      </c>
    </row>
    <row r="57" spans="1:15" ht="12.75">
      <c r="A57" s="1" t="s">
        <v>25</v>
      </c>
      <c r="C57" s="28">
        <v>0</v>
      </c>
      <c r="E57" s="1" t="s">
        <v>25</v>
      </c>
      <c r="G57" s="28">
        <v>0</v>
      </c>
      <c r="I57" s="1" t="s">
        <v>25</v>
      </c>
      <c r="K57" s="28">
        <v>0</v>
      </c>
      <c r="M57" s="1" t="s">
        <v>25</v>
      </c>
      <c r="O57" s="28">
        <v>0</v>
      </c>
    </row>
    <row r="58" spans="1:15" ht="12.75">
      <c r="A58" s="29" t="s">
        <v>26</v>
      </c>
      <c r="C58" s="30">
        <v>0</v>
      </c>
      <c r="D58" s="40"/>
      <c r="E58" s="29" t="s">
        <v>26</v>
      </c>
      <c r="G58" s="30">
        <v>0</v>
      </c>
      <c r="I58" s="29" t="s">
        <v>26</v>
      </c>
      <c r="K58" s="30">
        <v>0</v>
      </c>
      <c r="M58" s="29" t="s">
        <v>26</v>
      </c>
      <c r="O58" s="30">
        <v>0</v>
      </c>
    </row>
    <row r="59" spans="1:15" ht="12.75">
      <c r="A59" s="12" t="str">
        <f>IF(A58="SFM","RPM","SFM")</f>
        <v>RPM</v>
      </c>
      <c r="C59" s="31">
        <f>IF(C58=0,0,IF(A58="SFM",(C58*12)/(PI()*C57),(C58*PI()*C57)/12))</f>
        <v>0</v>
      </c>
      <c r="D59" s="41"/>
      <c r="E59" s="12" t="str">
        <f>IF(E58="SFM","RPM","SFM")</f>
        <v>RPM</v>
      </c>
      <c r="G59" s="31">
        <f>IF(G58=0,0,IF(E58="SFM",(G58*12)/(PI()*G57),(G58*PI()*G57)/12))</f>
        <v>0</v>
      </c>
      <c r="I59" s="12" t="str">
        <f>IF(I58="SFM","RPM","SFM")</f>
        <v>RPM</v>
      </c>
      <c r="K59" s="31">
        <f>IF(K58=0,0,IF(I58="SFM",(K58*12)/(PI()*K57),(K58*PI()*K57)/12))</f>
        <v>0</v>
      </c>
      <c r="M59" s="12" t="str">
        <f>IF(M58="SFM","RPM","SFM")</f>
        <v>RPM</v>
      </c>
      <c r="O59" s="31">
        <f>IF(O58=0,0,IF(M58="SFM",(O58*12)/(PI()*O57),(O58*PI()*O57)/12))</f>
        <v>0</v>
      </c>
    </row>
    <row r="60" spans="1:15" ht="12.75">
      <c r="A60" s="1" t="s">
        <v>27</v>
      </c>
      <c r="C60" s="15">
        <v>0</v>
      </c>
      <c r="E60" s="1" t="s">
        <v>27</v>
      </c>
      <c r="G60" s="15">
        <v>0</v>
      </c>
      <c r="I60" s="1" t="s">
        <v>27</v>
      </c>
      <c r="K60" s="28">
        <v>0</v>
      </c>
      <c r="M60" s="1" t="s">
        <v>27</v>
      </c>
      <c r="O60" s="28">
        <v>0</v>
      </c>
    </row>
    <row r="61" spans="1:15" ht="12.75">
      <c r="A61" s="1" t="s">
        <v>28</v>
      </c>
      <c r="C61" s="32">
        <f>IF(A58="RPM",(C58*C60),(C59*C60))</f>
        <v>0</v>
      </c>
      <c r="E61" s="1" t="s">
        <v>28</v>
      </c>
      <c r="G61" s="32">
        <f>IF(E58="RPM",(G58*G60),(G59*G60))</f>
        <v>0</v>
      </c>
      <c r="I61" s="1" t="s">
        <v>28</v>
      </c>
      <c r="K61" s="32">
        <f>IF(I58="RPM",(K58*K60),(K59*K60))</f>
        <v>0</v>
      </c>
      <c r="M61" s="1" t="s">
        <v>28</v>
      </c>
      <c r="O61" s="32">
        <f>IF(M58="RPM",(O58*O60),(O59*O60))</f>
        <v>0</v>
      </c>
    </row>
    <row r="62" spans="1:15" ht="12.75">
      <c r="A62" s="1" t="s">
        <v>29</v>
      </c>
      <c r="C62" s="33">
        <v>0</v>
      </c>
      <c r="E62" s="1" t="s">
        <v>29</v>
      </c>
      <c r="G62" s="33">
        <v>0</v>
      </c>
      <c r="I62" s="1" t="s">
        <v>29</v>
      </c>
      <c r="K62" s="33">
        <v>0</v>
      </c>
      <c r="M62" s="1" t="s">
        <v>29</v>
      </c>
      <c r="O62" s="33">
        <v>0</v>
      </c>
    </row>
    <row r="63" spans="1:15" ht="12.75">
      <c r="A63" s="1" t="s">
        <v>30</v>
      </c>
      <c r="C63" s="15">
        <v>1</v>
      </c>
      <c r="E63" s="1" t="s">
        <v>30</v>
      </c>
      <c r="G63" s="15">
        <v>1</v>
      </c>
      <c r="I63" s="1" t="s">
        <v>30</v>
      </c>
      <c r="K63" s="17">
        <v>1</v>
      </c>
      <c r="M63" s="1" t="s">
        <v>30</v>
      </c>
      <c r="O63" s="17">
        <v>1</v>
      </c>
    </row>
    <row r="64" spans="1:15" ht="12.75">
      <c r="A64" s="1" t="s">
        <v>31</v>
      </c>
      <c r="C64" s="35">
        <v>0</v>
      </c>
      <c r="E64" s="1" t="s">
        <v>31</v>
      </c>
      <c r="G64" s="35">
        <v>0</v>
      </c>
      <c r="I64" s="1" t="s">
        <v>31</v>
      </c>
      <c r="K64" s="35">
        <v>0</v>
      </c>
      <c r="M64" s="1" t="s">
        <v>31</v>
      </c>
      <c r="O64" s="35">
        <v>0</v>
      </c>
    </row>
    <row r="65" spans="1:15" ht="12.75">
      <c r="A65" s="1" t="s">
        <v>32</v>
      </c>
      <c r="C65" s="32">
        <f>IF(C61=0,0,(((C50*C63)/C61)*60)+C62)</f>
        <v>0</v>
      </c>
      <c r="E65" s="1" t="s">
        <v>32</v>
      </c>
      <c r="G65" s="32">
        <f>IF(G61=0,0,(((G50*G63)/G61)*60)+G62)</f>
        <v>0</v>
      </c>
      <c r="I65" s="1" t="s">
        <v>32</v>
      </c>
      <c r="K65" s="32">
        <f>IF(K61=0,0,(((K50*K63)/K61)*60)+K62)</f>
        <v>0</v>
      </c>
      <c r="M65" s="1" t="s">
        <v>32</v>
      </c>
      <c r="O65" s="32">
        <f>IF(O61=0,0,(((O50*O63)/O61)*60)+O62)</f>
        <v>0</v>
      </c>
    </row>
    <row r="66" spans="1:15" ht="12.75">
      <c r="A66" s="1" t="s">
        <v>33</v>
      </c>
      <c r="C66" s="36">
        <f>IF(D46=0,0,((C65/60)*(C8/60)+C53*(1+C49)/(C8/60)/D46))</f>
        <v>0</v>
      </c>
      <c r="E66" s="1" t="s">
        <v>33</v>
      </c>
      <c r="G66" s="36">
        <f>IF(C8=0,0,IF(G57=0,0,((G65/60)*(C8/60)+(IF(G53=0,C53,G53*(1+G49)))/(C8/60)/(IF(H45=0,G45,H46)))))</f>
        <v>0</v>
      </c>
      <c r="I66" s="1" t="s">
        <v>33</v>
      </c>
      <c r="K66" s="36">
        <f>IF(C8=0,0,IF(K57=0,0,((K65/60)*(C8/60)+(IF(K53=0,C53,K53*(1+K49)))/(C8/60)/(IF(L45=0,K45,L46)))))</f>
        <v>0</v>
      </c>
      <c r="M66" s="1" t="s">
        <v>33</v>
      </c>
      <c r="O66" s="36">
        <f>IF(C8=0,0,IF(O57=0,0,((O65/60)*(C8/60)+(IF(O53=0,C53,O53*(1+O49)))/(C8/60)/(IF(P42=0,O45,P43)))))</f>
        <v>0</v>
      </c>
    </row>
    <row r="67" spans="1:15" ht="12.75">
      <c r="A67" s="1" t="s">
        <v>34</v>
      </c>
      <c r="C67" s="36">
        <f>IF(C45=0,0,(((C44*C43)+(C47*C49)+IF(C55=0,0,(C55/C56)))/D46))</f>
        <v>0</v>
      </c>
      <c r="E67" s="1" t="s">
        <v>34</v>
      </c>
      <c r="G67" s="36">
        <f>IF(G45=0,0,((G44*G43)+(G47*G49)+IF(G55=0,0,(G55/G56)))/H46)</f>
        <v>0</v>
      </c>
      <c r="I67" s="1" t="s">
        <v>34</v>
      </c>
      <c r="K67" s="36">
        <f>IF(K45=0,0,((K44*K43)+(K47*K49)+IF(K55=0,0,(K55/K56)))/L46)</f>
        <v>0</v>
      </c>
      <c r="M67" s="1" t="s">
        <v>34</v>
      </c>
      <c r="O67" s="36">
        <f>IF(O45=0,0,((O44*O43)+(O47*O49)+IF(O55=0,0,(O55/O56)))/P43)</f>
        <v>0</v>
      </c>
    </row>
    <row r="68" spans="1:15" ht="12.75">
      <c r="A68" s="1" t="s">
        <v>35</v>
      </c>
      <c r="C68" s="36">
        <f>(C66+C67)</f>
        <v>0</v>
      </c>
      <c r="E68" s="1" t="s">
        <v>35</v>
      </c>
      <c r="G68" s="36">
        <f>(G66+G67)</f>
        <v>0</v>
      </c>
      <c r="I68" s="1" t="s">
        <v>35</v>
      </c>
      <c r="K68" s="36">
        <f>(K66+K67)</f>
        <v>0</v>
      </c>
      <c r="M68" s="1" t="s">
        <v>35</v>
      </c>
      <c r="O68" s="36">
        <f>(O66+O67)</f>
        <v>0</v>
      </c>
    </row>
    <row r="69" spans="1:15" ht="12.75">
      <c r="A69" s="1"/>
      <c r="C69" s="42"/>
      <c r="D69" s="9"/>
      <c r="E69" s="10"/>
      <c r="F69" s="9"/>
      <c r="G69" s="42"/>
      <c r="H69" s="9"/>
      <c r="I69" s="10"/>
      <c r="J69" s="9"/>
      <c r="K69" s="42"/>
      <c r="L69" s="9"/>
      <c r="M69" s="10"/>
      <c r="N69" s="9"/>
      <c r="O69" s="42"/>
    </row>
    <row r="70" spans="1:15" ht="18">
      <c r="A70" s="5" t="s">
        <v>45</v>
      </c>
      <c r="B70" s="6"/>
      <c r="C70" s="43"/>
      <c r="D70" s="6"/>
      <c r="E70" s="44"/>
      <c r="F70" s="6"/>
      <c r="G70" s="43"/>
      <c r="H70" s="6"/>
      <c r="I70" s="44"/>
      <c r="J70" s="6"/>
      <c r="K70" s="43"/>
      <c r="L70" s="6"/>
      <c r="M70" s="44"/>
      <c r="N70" s="6"/>
      <c r="O70" s="43"/>
    </row>
    <row r="71" spans="1:13" ht="12.75">
      <c r="A71" s="1"/>
      <c r="E71" s="1"/>
      <c r="I71" s="3"/>
      <c r="M71" s="3"/>
    </row>
    <row r="72" spans="1:13" ht="12.75">
      <c r="A72" s="1" t="s">
        <v>46</v>
      </c>
      <c r="C72" s="15">
        <v>0</v>
      </c>
      <c r="E72" s="1"/>
      <c r="I72" s="3"/>
      <c r="M72" s="3"/>
    </row>
    <row r="73" spans="1:13" ht="12.75">
      <c r="A73" s="1"/>
      <c r="E73" s="1"/>
      <c r="I73" s="3"/>
      <c r="M73" s="3"/>
    </row>
    <row r="74" spans="1:15" ht="12.75">
      <c r="A74" s="1" t="s">
        <v>47</v>
      </c>
      <c r="C74" s="36">
        <f>SUM(C36+G36+K36+O36)</f>
        <v>0</v>
      </c>
      <c r="E74" s="1" t="s">
        <v>48</v>
      </c>
      <c r="G74" s="36">
        <f>SUM(C68+G68+K68+O68)</f>
        <v>0</v>
      </c>
      <c r="I74" s="3"/>
      <c r="M74" s="45" t="s">
        <v>49</v>
      </c>
      <c r="O74" s="46"/>
    </row>
    <row r="75" spans="1:15" ht="12.75">
      <c r="A75" s="1"/>
      <c r="E75" s="1"/>
      <c r="I75" s="3"/>
      <c r="M75" s="45" t="s">
        <v>58</v>
      </c>
      <c r="O75" s="47"/>
    </row>
    <row r="76" spans="1:15" ht="12.75">
      <c r="A76" s="1" t="s">
        <v>50</v>
      </c>
      <c r="C76" s="48">
        <f>(C35+G35)*C72</f>
        <v>0</v>
      </c>
      <c r="E76" s="1" t="s">
        <v>51</v>
      </c>
      <c r="G76" s="48">
        <f>(C67+G67+K67+O67)*C72</f>
        <v>0</v>
      </c>
      <c r="I76" s="3"/>
      <c r="M76" s="45" t="s">
        <v>52</v>
      </c>
      <c r="O76" s="47"/>
    </row>
    <row r="77" spans="1:15" ht="12.75">
      <c r="A77" s="1"/>
      <c r="E77" s="1"/>
      <c r="I77" s="3"/>
      <c r="M77" s="45" t="s">
        <v>59</v>
      </c>
      <c r="O77" s="49"/>
    </row>
    <row r="78" spans="1:15" ht="12.75">
      <c r="A78" s="1" t="s">
        <v>53</v>
      </c>
      <c r="C78" s="48">
        <f>(C74*C72)</f>
        <v>0</v>
      </c>
      <c r="E78" s="1" t="s">
        <v>54</v>
      </c>
      <c r="G78" s="48">
        <f>(G74*C72)</f>
        <v>0</v>
      </c>
      <c r="I78" s="3"/>
      <c r="M78" s="45" t="s">
        <v>55</v>
      </c>
      <c r="O78" s="49"/>
    </row>
    <row r="79" spans="1:9" ht="12.75">
      <c r="A79" s="1"/>
      <c r="E79" s="3"/>
      <c r="I79" s="3"/>
    </row>
    <row r="80" spans="1:9" ht="12.75">
      <c r="A80" s="1" t="s">
        <v>56</v>
      </c>
      <c r="C80" s="48">
        <f>SUM(G78-C78)</f>
        <v>0</v>
      </c>
      <c r="E80" s="3"/>
      <c r="I80" s="3"/>
    </row>
    <row r="81" spans="1:13" ht="12.75">
      <c r="A81" s="1" t="s">
        <v>57</v>
      </c>
      <c r="C81" s="50">
        <f>IF(C78=0,0,SUM(1-(C78/G78)))</f>
        <v>0</v>
      </c>
      <c r="E81" s="3"/>
      <c r="I81" s="3"/>
      <c r="M81" s="3"/>
    </row>
    <row r="82" spans="1:13" ht="12.75">
      <c r="A82" s="3" t="s">
        <v>60</v>
      </c>
      <c r="E82" s="3"/>
      <c r="I82" s="3"/>
      <c r="M82" s="3"/>
    </row>
    <row r="83" spans="1:13" ht="12.75">
      <c r="A83" s="3"/>
      <c r="E83" s="3"/>
      <c r="I83" s="3"/>
      <c r="M83" s="3"/>
    </row>
    <row r="84" spans="1:13" ht="12.75">
      <c r="A84" s="3"/>
      <c r="E84" s="3"/>
      <c r="I84" s="3"/>
      <c r="M84" s="3"/>
    </row>
    <row r="85" spans="1:13" ht="12.75">
      <c r="A85" s="3"/>
      <c r="E85" s="3"/>
      <c r="I85" s="3"/>
      <c r="M85" s="3"/>
    </row>
    <row r="86" spans="1:13" ht="12.75">
      <c r="A86" s="3"/>
      <c r="E86" s="3"/>
      <c r="I86" s="3"/>
      <c r="M86" s="3"/>
    </row>
  </sheetData>
  <sheetProtection password="CA55" sheet="1" objects="1" scenarios="1"/>
  <mergeCells count="2">
    <mergeCell ref="A5:O5"/>
    <mergeCell ref="A1:O1"/>
  </mergeCells>
  <dataValidations count="3">
    <dataValidation type="list" allowBlank="1" showInputMessage="1" showErrorMessage="1" prompt="Please indicate SFM or RPM&#10;" sqref="A26 E58 I58 M58 M26 I26 E26 A58">
      <formula1>"SFM, RPM"</formula1>
    </dataValidation>
    <dataValidation allowBlank="1" showInputMessage="1" showErrorMessage="1" promptTitle="SFM/RPM Select" prompt="Please indicate SFM or RPM using menu to left." sqref="C58 G58 K58 O58 O26 K26 G26 C26"/>
    <dataValidation type="list" allowBlank="1" showInputMessage="1" showErrorMessage="1" sqref="C12 G12 K12 O12 C40 G40 K40 O40">
      <formula1>"Drilling, Turning, Boring, Facing"</formula1>
    </dataValidation>
  </dataValidations>
  <printOptions/>
  <pageMargins left="0.75" right="0.5" top="0.5" bottom="0.5" header="0.5" footer="0.5"/>
  <pageSetup fitToHeight="1" fitToWidth="1" horizontalDpi="600" verticalDpi="600" orientation="landscape" scale="47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Allied Machine &amp; Engineering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Alpeter</dc:creator>
  <cp:keywords/>
  <dc:description/>
  <cp:lastModifiedBy>Microsoft Office User</cp:lastModifiedBy>
  <dcterms:created xsi:type="dcterms:W3CDTF">2009-03-19T20:20:18Z</dcterms:created>
  <dcterms:modified xsi:type="dcterms:W3CDTF">2018-05-22T15:46:09Z</dcterms:modified>
  <cp:category/>
  <cp:version/>
  <cp:contentType/>
  <cp:contentStatus/>
</cp:coreProperties>
</file>